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45" windowWidth="14160" windowHeight="9900" tabRatio="812"/>
  </bookViews>
  <sheets>
    <sheet name="1.정수현황" sheetId="21" r:id="rId1"/>
    <sheet name="1-2.정수증감" sheetId="1" r:id="rId2"/>
    <sheet name="2.보유현황 등" sheetId="19" r:id="rId3"/>
    <sheet name="4.구입및처분" sheetId="13" r:id="rId4"/>
    <sheet name="5.친환경차량" sheetId="22" r:id="rId5"/>
    <sheet name="5-2.친환경제외내역" sheetId="27" r:id="rId6"/>
    <sheet name="6.13년도구매계획" sheetId="32" r:id="rId7"/>
    <sheet name="&lt;붙임.차량내역 총괄&gt;" sheetId="31" r:id="rId8"/>
    <sheet name="설문조사" sheetId="33" r:id="rId9"/>
  </sheets>
  <definedNames>
    <definedName name="_xlnm._FilterDatabase" localSheetId="7" hidden="1">'&lt;붙임.차량내역 총괄&gt;'!$A$5:$AL$52</definedName>
    <definedName name="_xlnm.Print_Titles" localSheetId="7">'&lt;붙임.차량내역 총괄&gt;'!#REF!</definedName>
    <definedName name="_xlnm.Print_Titles" localSheetId="0">'1.정수현황'!$10:$11</definedName>
    <definedName name="_xlnm.Print_Titles" localSheetId="1">'1-2.정수증감'!$5:$6</definedName>
  </definedNames>
  <calcPr calcId="125725"/>
</workbook>
</file>

<file path=xl/calcChain.xml><?xml version="1.0" encoding="utf-8"?>
<calcChain xmlns="http://schemas.openxmlformats.org/spreadsheetml/2006/main">
  <c r="J12" i="13"/>
  <c r="D12" s="1"/>
  <c r="D11"/>
  <c r="AC10"/>
  <c r="AB10"/>
  <c r="AA10"/>
  <c r="Z10"/>
  <c r="X10"/>
  <c r="W10"/>
  <c r="V10"/>
  <c r="U10"/>
  <c r="S10"/>
  <c r="R10"/>
  <c r="Q10"/>
  <c r="P10"/>
  <c r="N10"/>
  <c r="M10"/>
  <c r="L10"/>
  <c r="K10"/>
  <c r="G10"/>
  <c r="H10"/>
  <c r="I10"/>
  <c r="F10"/>
  <c r="AC6"/>
  <c r="AB6"/>
  <c r="AA6"/>
  <c r="Z6"/>
  <c r="X6"/>
  <c r="W6"/>
  <c r="V6"/>
  <c r="U6"/>
  <c r="S6"/>
  <c r="R6"/>
  <c r="Q6"/>
  <c r="P6"/>
  <c r="N6"/>
  <c r="M6"/>
  <c r="L6"/>
  <c r="K6"/>
  <c r="G6"/>
  <c r="H6"/>
  <c r="I6"/>
  <c r="F6"/>
  <c r="D9" i="27" l="1"/>
  <c r="C9" s="1"/>
  <c r="D10"/>
  <c r="Y8" i="1" l="1"/>
  <c r="AC9"/>
  <c r="AB9"/>
  <c r="AA9"/>
  <c r="Z9"/>
  <c r="AC8"/>
  <c r="AB8"/>
  <c r="AA8"/>
  <c r="Z8"/>
  <c r="Y9"/>
  <c r="X9"/>
  <c r="W9"/>
  <c r="V9"/>
  <c r="U9"/>
  <c r="X8"/>
  <c r="W8"/>
  <c r="V8"/>
  <c r="U8"/>
  <c r="S9"/>
  <c r="R9"/>
  <c r="Q9"/>
  <c r="P9"/>
  <c r="S8"/>
  <c r="R8"/>
  <c r="Q8"/>
  <c r="P8"/>
  <c r="N9"/>
  <c r="M9"/>
  <c r="L9"/>
  <c r="K9"/>
  <c r="N8"/>
  <c r="M8"/>
  <c r="L8"/>
  <c r="K8"/>
  <c r="F9"/>
  <c r="G9"/>
  <c r="H9"/>
  <c r="I9"/>
  <c r="I8"/>
  <c r="G8"/>
  <c r="H8"/>
  <c r="F8"/>
  <c r="C10" i="27" l="1"/>
  <c r="D11" l="1"/>
  <c r="C11" s="1"/>
  <c r="E13" i="13"/>
  <c r="J13"/>
  <c r="O13"/>
  <c r="T13"/>
  <c r="Y13"/>
  <c r="E9"/>
  <c r="J9"/>
  <c r="O9"/>
  <c r="T9"/>
  <c r="Y9"/>
  <c r="K8" i="22"/>
  <c r="O8" s="1"/>
  <c r="K9"/>
  <c r="O9" s="1"/>
  <c r="K10"/>
  <c r="O10" s="1"/>
  <c r="K11"/>
  <c r="O11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C8"/>
  <c r="C9"/>
  <c r="H9" s="1"/>
  <c r="C10"/>
  <c r="H10" s="1"/>
  <c r="C11"/>
  <c r="C12"/>
  <c r="H12" s="1"/>
  <c r="C13"/>
  <c r="H13" s="1"/>
  <c r="C14"/>
  <c r="H14" s="1"/>
  <c r="C15"/>
  <c r="H15" s="1"/>
  <c r="C16"/>
  <c r="H16" s="1"/>
  <c r="C17"/>
  <c r="H17" s="1"/>
  <c r="C18"/>
  <c r="H18" s="1"/>
  <c r="C19"/>
  <c r="H19" s="1"/>
  <c r="C20"/>
  <c r="C21"/>
  <c r="AC8" i="19"/>
  <c r="AC7"/>
  <c r="X8"/>
  <c r="X7"/>
  <c r="S8"/>
  <c r="S7"/>
  <c r="N8"/>
  <c r="N7"/>
  <c r="I8"/>
  <c r="I7"/>
  <c r="AB8"/>
  <c r="AA8"/>
  <c r="Z8"/>
  <c r="AB7"/>
  <c r="AA7"/>
  <c r="Z7"/>
  <c r="W8"/>
  <c r="V8"/>
  <c r="T8" s="1"/>
  <c r="U8"/>
  <c r="W7"/>
  <c r="V7"/>
  <c r="U7"/>
  <c r="R8"/>
  <c r="Q8"/>
  <c r="P8"/>
  <c r="R7"/>
  <c r="Q7"/>
  <c r="P7"/>
  <c r="M8"/>
  <c r="L8"/>
  <c r="K8"/>
  <c r="M7"/>
  <c r="L7"/>
  <c r="K7"/>
  <c r="H8"/>
  <c r="G8"/>
  <c r="F8"/>
  <c r="H7"/>
  <c r="G7"/>
  <c r="F7"/>
  <c r="Y41"/>
  <c r="T41"/>
  <c r="O41"/>
  <c r="J41"/>
  <c r="E41"/>
  <c r="Y40"/>
  <c r="T40"/>
  <c r="O40"/>
  <c r="J40"/>
  <c r="E40"/>
  <c r="AC39"/>
  <c r="AB39"/>
  <c r="AA39"/>
  <c r="Z39"/>
  <c r="X39"/>
  <c r="W39"/>
  <c r="V39"/>
  <c r="U39"/>
  <c r="S39"/>
  <c r="R39"/>
  <c r="Q39"/>
  <c r="P39"/>
  <c r="N39"/>
  <c r="M39"/>
  <c r="L39"/>
  <c r="K39"/>
  <c r="I39"/>
  <c r="H39"/>
  <c r="G39"/>
  <c r="F39"/>
  <c r="Y38"/>
  <c r="T38"/>
  <c r="O38"/>
  <c r="J38"/>
  <c r="E38"/>
  <c r="Y37"/>
  <c r="T37"/>
  <c r="O37"/>
  <c r="J37"/>
  <c r="E37"/>
  <c r="AC36"/>
  <c r="AB36"/>
  <c r="AA36"/>
  <c r="Z36"/>
  <c r="X36"/>
  <c r="W36"/>
  <c r="V36"/>
  <c r="U36"/>
  <c r="S36"/>
  <c r="R36"/>
  <c r="Q36"/>
  <c r="P36"/>
  <c r="N36"/>
  <c r="M36"/>
  <c r="L36"/>
  <c r="K36"/>
  <c r="I36"/>
  <c r="H36"/>
  <c r="G36"/>
  <c r="F36"/>
  <c r="Y35"/>
  <c r="T35"/>
  <c r="O35"/>
  <c r="J35"/>
  <c r="E35"/>
  <c r="Y34"/>
  <c r="T34"/>
  <c r="O34"/>
  <c r="J34"/>
  <c r="E34"/>
  <c r="AC33"/>
  <c r="AB33"/>
  <c r="AA33"/>
  <c r="Z33"/>
  <c r="X33"/>
  <c r="W33"/>
  <c r="V33"/>
  <c r="U33"/>
  <c r="S33"/>
  <c r="R33"/>
  <c r="Q33"/>
  <c r="P33"/>
  <c r="N33"/>
  <c r="M33"/>
  <c r="L33"/>
  <c r="K33"/>
  <c r="I33"/>
  <c r="H33"/>
  <c r="G33"/>
  <c r="F33"/>
  <c r="E33" s="1"/>
  <c r="Y32"/>
  <c r="T32"/>
  <c r="O32"/>
  <c r="J32"/>
  <c r="E32"/>
  <c r="Y31"/>
  <c r="T31"/>
  <c r="O31"/>
  <c r="J31"/>
  <c r="E31"/>
  <c r="AC30"/>
  <c r="AB30"/>
  <c r="AA30"/>
  <c r="Z30"/>
  <c r="X30"/>
  <c r="W30"/>
  <c r="V30"/>
  <c r="U30"/>
  <c r="S30"/>
  <c r="R30"/>
  <c r="Q30"/>
  <c r="P30"/>
  <c r="N30"/>
  <c r="M30"/>
  <c r="L30"/>
  <c r="K30"/>
  <c r="I30"/>
  <c r="H30"/>
  <c r="G30"/>
  <c r="F30"/>
  <c r="Y29"/>
  <c r="T29"/>
  <c r="O29"/>
  <c r="J29"/>
  <c r="E29"/>
  <c r="Y28"/>
  <c r="T28"/>
  <c r="O28"/>
  <c r="J28"/>
  <c r="E28"/>
  <c r="AC27"/>
  <c r="AB27"/>
  <c r="AA27"/>
  <c r="Z27"/>
  <c r="X27"/>
  <c r="W27"/>
  <c r="V27"/>
  <c r="U27"/>
  <c r="S27"/>
  <c r="R27"/>
  <c r="Q27"/>
  <c r="P27"/>
  <c r="N27"/>
  <c r="M27"/>
  <c r="L27"/>
  <c r="K27"/>
  <c r="I27"/>
  <c r="H27"/>
  <c r="G27"/>
  <c r="F27"/>
  <c r="Y26"/>
  <c r="T26"/>
  <c r="O26"/>
  <c r="J26"/>
  <c r="E26"/>
  <c r="Y25"/>
  <c r="T25"/>
  <c r="O25"/>
  <c r="J25"/>
  <c r="E25"/>
  <c r="AC24"/>
  <c r="AB24"/>
  <c r="AA24"/>
  <c r="Z24"/>
  <c r="X24"/>
  <c r="W24"/>
  <c r="V24"/>
  <c r="U24"/>
  <c r="S24"/>
  <c r="R24"/>
  <c r="Q24"/>
  <c r="P24"/>
  <c r="N24"/>
  <c r="M24"/>
  <c r="L24"/>
  <c r="K24"/>
  <c r="I24"/>
  <c r="H24"/>
  <c r="G24"/>
  <c r="F24"/>
  <c r="Y23"/>
  <c r="T23"/>
  <c r="O23"/>
  <c r="J23"/>
  <c r="E23"/>
  <c r="Y22"/>
  <c r="T22"/>
  <c r="O22"/>
  <c r="J22"/>
  <c r="E22"/>
  <c r="AC21"/>
  <c r="AB21"/>
  <c r="AA21"/>
  <c r="Z21"/>
  <c r="X21"/>
  <c r="W21"/>
  <c r="V21"/>
  <c r="U21"/>
  <c r="S21"/>
  <c r="R21"/>
  <c r="Q21"/>
  <c r="P21"/>
  <c r="N21"/>
  <c r="M21"/>
  <c r="L21"/>
  <c r="K21"/>
  <c r="I21"/>
  <c r="H21"/>
  <c r="G21"/>
  <c r="F21"/>
  <c r="Y20"/>
  <c r="T20"/>
  <c r="O20"/>
  <c r="J20"/>
  <c r="E20"/>
  <c r="Y19"/>
  <c r="T19"/>
  <c r="O19"/>
  <c r="J19"/>
  <c r="E19"/>
  <c r="AC18"/>
  <c r="AB18"/>
  <c r="AA18"/>
  <c r="Z18"/>
  <c r="X18"/>
  <c r="W18"/>
  <c r="V18"/>
  <c r="U18"/>
  <c r="S18"/>
  <c r="R18"/>
  <c r="Q18"/>
  <c r="P18"/>
  <c r="N18"/>
  <c r="M18"/>
  <c r="L18"/>
  <c r="K18"/>
  <c r="I18"/>
  <c r="H18"/>
  <c r="G18"/>
  <c r="F18"/>
  <c r="Y17"/>
  <c r="T17"/>
  <c r="O17"/>
  <c r="J17"/>
  <c r="E17"/>
  <c r="Y16"/>
  <c r="T16"/>
  <c r="O16"/>
  <c r="J16"/>
  <c r="E16"/>
  <c r="AC15"/>
  <c r="AB15"/>
  <c r="AA15"/>
  <c r="Z15"/>
  <c r="X15"/>
  <c r="W15"/>
  <c r="V15"/>
  <c r="U15"/>
  <c r="S15"/>
  <c r="R15"/>
  <c r="Q15"/>
  <c r="P15"/>
  <c r="N15"/>
  <c r="M15"/>
  <c r="L15"/>
  <c r="K15"/>
  <c r="I15"/>
  <c r="H15"/>
  <c r="G15"/>
  <c r="F15"/>
  <c r="Y14"/>
  <c r="T14"/>
  <c r="O14"/>
  <c r="J14"/>
  <c r="E14"/>
  <c r="Y13"/>
  <c r="T13"/>
  <c r="O13"/>
  <c r="J13"/>
  <c r="E13"/>
  <c r="AC12"/>
  <c r="AB12"/>
  <c r="AA12"/>
  <c r="Z12"/>
  <c r="X12"/>
  <c r="W12"/>
  <c r="V12"/>
  <c r="U12"/>
  <c r="S12"/>
  <c r="R12"/>
  <c r="Q12"/>
  <c r="P12"/>
  <c r="N12"/>
  <c r="M12"/>
  <c r="L12"/>
  <c r="K12"/>
  <c r="I12"/>
  <c r="H12"/>
  <c r="G12"/>
  <c r="F12"/>
  <c r="Y53"/>
  <c r="T53"/>
  <c r="O53"/>
  <c r="J53"/>
  <c r="E53"/>
  <c r="Y52"/>
  <c r="T52"/>
  <c r="O52"/>
  <c r="J52"/>
  <c r="E52"/>
  <c r="AC51"/>
  <c r="AB51"/>
  <c r="AA51"/>
  <c r="Z51"/>
  <c r="X51"/>
  <c r="W51"/>
  <c r="V51"/>
  <c r="U51"/>
  <c r="S51"/>
  <c r="R51"/>
  <c r="Q51"/>
  <c r="P51"/>
  <c r="N51"/>
  <c r="M51"/>
  <c r="L51"/>
  <c r="K51"/>
  <c r="I51"/>
  <c r="H51"/>
  <c r="G51"/>
  <c r="F51"/>
  <c r="Y50"/>
  <c r="T50"/>
  <c r="O50"/>
  <c r="J50"/>
  <c r="E50"/>
  <c r="Y49"/>
  <c r="T49"/>
  <c r="O49"/>
  <c r="J49"/>
  <c r="E49"/>
  <c r="AC48"/>
  <c r="AB48"/>
  <c r="AA48"/>
  <c r="Z48"/>
  <c r="X48"/>
  <c r="W48"/>
  <c r="V48"/>
  <c r="U48"/>
  <c r="T48"/>
  <c r="S48"/>
  <c r="R48"/>
  <c r="Q48"/>
  <c r="P48"/>
  <c r="O48" s="1"/>
  <c r="N48"/>
  <c r="M48"/>
  <c r="L48"/>
  <c r="K48"/>
  <c r="I48"/>
  <c r="H48"/>
  <c r="G48"/>
  <c r="F48"/>
  <c r="Y47"/>
  <c r="T47"/>
  <c r="O47"/>
  <c r="J47"/>
  <c r="E47"/>
  <c r="Y46"/>
  <c r="T46"/>
  <c r="O46"/>
  <c r="J46"/>
  <c r="E46"/>
  <c r="AC45"/>
  <c r="AB45"/>
  <c r="AA45"/>
  <c r="Z45"/>
  <c r="X45"/>
  <c r="W45"/>
  <c r="V45"/>
  <c r="U45"/>
  <c r="S45"/>
  <c r="R45"/>
  <c r="Q45"/>
  <c r="P45"/>
  <c r="N45"/>
  <c r="M45"/>
  <c r="L45"/>
  <c r="K45"/>
  <c r="I45"/>
  <c r="H45"/>
  <c r="G45"/>
  <c r="F45"/>
  <c r="Y44"/>
  <c r="T44"/>
  <c r="O44"/>
  <c r="J44"/>
  <c r="E44"/>
  <c r="Y43"/>
  <c r="T43"/>
  <c r="O43"/>
  <c r="J43"/>
  <c r="E43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Y36" i="1"/>
  <c r="T36"/>
  <c r="O36"/>
  <c r="J36"/>
  <c r="E36"/>
  <c r="Y35"/>
  <c r="T35"/>
  <c r="O35"/>
  <c r="J35"/>
  <c r="E35"/>
  <c r="AC34"/>
  <c r="AB34"/>
  <c r="AA34"/>
  <c r="Z34"/>
  <c r="X34"/>
  <c r="W34"/>
  <c r="V34"/>
  <c r="U34"/>
  <c r="S34"/>
  <c r="R34"/>
  <c r="Q34"/>
  <c r="P34"/>
  <c r="N34"/>
  <c r="M34"/>
  <c r="L34"/>
  <c r="K34"/>
  <c r="I34"/>
  <c r="H34"/>
  <c r="G34"/>
  <c r="F34"/>
  <c r="Y33"/>
  <c r="T33"/>
  <c r="O33"/>
  <c r="J33"/>
  <c r="E33"/>
  <c r="Y32"/>
  <c r="T32"/>
  <c r="O32"/>
  <c r="J32"/>
  <c r="E32"/>
  <c r="AC31"/>
  <c r="AB31"/>
  <c r="AA31"/>
  <c r="Z31"/>
  <c r="Y31" s="1"/>
  <c r="X31"/>
  <c r="W31"/>
  <c r="V31"/>
  <c r="U31"/>
  <c r="S31"/>
  <c r="R31"/>
  <c r="Q31"/>
  <c r="P31"/>
  <c r="N31"/>
  <c r="M31"/>
  <c r="L31"/>
  <c r="K31"/>
  <c r="I31"/>
  <c r="H31"/>
  <c r="G31"/>
  <c r="F31"/>
  <c r="Y30"/>
  <c r="T30"/>
  <c r="O30"/>
  <c r="J30"/>
  <c r="E30"/>
  <c r="Y29"/>
  <c r="T29"/>
  <c r="O29"/>
  <c r="J29"/>
  <c r="E29"/>
  <c r="AC28"/>
  <c r="AB28"/>
  <c r="AA28"/>
  <c r="Z28"/>
  <c r="X28"/>
  <c r="W28"/>
  <c r="V28"/>
  <c r="U28"/>
  <c r="S28"/>
  <c r="R28"/>
  <c r="Q28"/>
  <c r="P28"/>
  <c r="N28"/>
  <c r="M28"/>
  <c r="L28"/>
  <c r="K28"/>
  <c r="I28"/>
  <c r="H28"/>
  <c r="G28"/>
  <c r="F28"/>
  <c r="Y27"/>
  <c r="T27"/>
  <c r="O27"/>
  <c r="J27"/>
  <c r="E27"/>
  <c r="Y26"/>
  <c r="T26"/>
  <c r="O26"/>
  <c r="J26"/>
  <c r="E26"/>
  <c r="AC25"/>
  <c r="AB25"/>
  <c r="AA25"/>
  <c r="Z25"/>
  <c r="X25"/>
  <c r="W25"/>
  <c r="V25"/>
  <c r="U25"/>
  <c r="S25"/>
  <c r="R25"/>
  <c r="Q25"/>
  <c r="P25"/>
  <c r="N25"/>
  <c r="M25"/>
  <c r="L25"/>
  <c r="K25"/>
  <c r="I25"/>
  <c r="H25"/>
  <c r="G25"/>
  <c r="F25"/>
  <c r="Y24"/>
  <c r="T24"/>
  <c r="O24"/>
  <c r="J24"/>
  <c r="E24"/>
  <c r="Y23"/>
  <c r="T23"/>
  <c r="O23"/>
  <c r="J23"/>
  <c r="E23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Y21"/>
  <c r="T21"/>
  <c r="O21"/>
  <c r="J21"/>
  <c r="E21"/>
  <c r="Y20"/>
  <c r="T20"/>
  <c r="O20"/>
  <c r="J20"/>
  <c r="E20"/>
  <c r="AC19"/>
  <c r="AB19"/>
  <c r="AA19"/>
  <c r="Z19"/>
  <c r="X19"/>
  <c r="W19"/>
  <c r="V19"/>
  <c r="U19"/>
  <c r="T19" s="1"/>
  <c r="S19"/>
  <c r="R19"/>
  <c r="Q19"/>
  <c r="P19"/>
  <c r="N19"/>
  <c r="M19"/>
  <c r="L19"/>
  <c r="K19"/>
  <c r="I19"/>
  <c r="H19"/>
  <c r="G19"/>
  <c r="F19"/>
  <c r="Y18"/>
  <c r="T18"/>
  <c r="O18"/>
  <c r="J18"/>
  <c r="E18"/>
  <c r="Y17"/>
  <c r="T17"/>
  <c r="O17"/>
  <c r="J17"/>
  <c r="E17"/>
  <c r="AC16"/>
  <c r="AB16"/>
  <c r="AA16"/>
  <c r="Z16"/>
  <c r="X16"/>
  <c r="W16"/>
  <c r="V16"/>
  <c r="U16"/>
  <c r="S16"/>
  <c r="R16"/>
  <c r="Q16"/>
  <c r="P16"/>
  <c r="N16"/>
  <c r="M16"/>
  <c r="L16"/>
  <c r="K16"/>
  <c r="I16"/>
  <c r="H16"/>
  <c r="G16"/>
  <c r="F16"/>
  <c r="Y15"/>
  <c r="T15"/>
  <c r="O15"/>
  <c r="J15"/>
  <c r="E15"/>
  <c r="Y14"/>
  <c r="T14"/>
  <c r="O14"/>
  <c r="J14"/>
  <c r="E14"/>
  <c r="AC13"/>
  <c r="AB13"/>
  <c r="AA13"/>
  <c r="Z13"/>
  <c r="Y13" s="1"/>
  <c r="X13"/>
  <c r="W13"/>
  <c r="V13"/>
  <c r="U13"/>
  <c r="T13" s="1"/>
  <c r="S13"/>
  <c r="R13"/>
  <c r="Q13"/>
  <c r="P13"/>
  <c r="N13"/>
  <c r="M13"/>
  <c r="L13"/>
  <c r="K13"/>
  <c r="I13"/>
  <c r="H13"/>
  <c r="G13"/>
  <c r="F13"/>
  <c r="Y45"/>
  <c r="T45"/>
  <c r="O45"/>
  <c r="J45"/>
  <c r="E45"/>
  <c r="Y44"/>
  <c r="T44"/>
  <c r="O44"/>
  <c r="J44"/>
  <c r="E44"/>
  <c r="AC43"/>
  <c r="AB43"/>
  <c r="AA43"/>
  <c r="Z43"/>
  <c r="X43"/>
  <c r="W43"/>
  <c r="V43"/>
  <c r="U43"/>
  <c r="S43"/>
  <c r="R43"/>
  <c r="Q43"/>
  <c r="P43"/>
  <c r="N43"/>
  <c r="M43"/>
  <c r="L43"/>
  <c r="K43"/>
  <c r="I43"/>
  <c r="H43"/>
  <c r="G43"/>
  <c r="F43"/>
  <c r="Y42"/>
  <c r="T42"/>
  <c r="O42"/>
  <c r="J42"/>
  <c r="E42"/>
  <c r="Y41"/>
  <c r="T41"/>
  <c r="O41"/>
  <c r="J41"/>
  <c r="E41"/>
  <c r="AC40"/>
  <c r="AB40"/>
  <c r="AA40"/>
  <c r="Z40"/>
  <c r="X40"/>
  <c r="W40"/>
  <c r="V40"/>
  <c r="U40"/>
  <c r="S40"/>
  <c r="R40"/>
  <c r="Q40"/>
  <c r="P40"/>
  <c r="N40"/>
  <c r="M40"/>
  <c r="L40"/>
  <c r="K40"/>
  <c r="I40"/>
  <c r="H40"/>
  <c r="G40"/>
  <c r="F40"/>
  <c r="D15" i="21"/>
  <c r="D16"/>
  <c r="D17"/>
  <c r="D18"/>
  <c r="D19"/>
  <c r="D20"/>
  <c r="D21"/>
  <c r="D22"/>
  <c r="D23"/>
  <c r="X15"/>
  <c r="X16"/>
  <c r="X17"/>
  <c r="X18"/>
  <c r="X19"/>
  <c r="X20"/>
  <c r="X21"/>
  <c r="X22"/>
  <c r="X23"/>
  <c r="S15"/>
  <c r="S16"/>
  <c r="S17"/>
  <c r="S18"/>
  <c r="S19"/>
  <c r="S20"/>
  <c r="S21"/>
  <c r="S22"/>
  <c r="S23"/>
  <c r="N15"/>
  <c r="N16"/>
  <c r="N17"/>
  <c r="N18"/>
  <c r="N19"/>
  <c r="N20"/>
  <c r="N21"/>
  <c r="N22"/>
  <c r="N23"/>
  <c r="I15"/>
  <c r="I16"/>
  <c r="I17"/>
  <c r="I18"/>
  <c r="I19"/>
  <c r="I20"/>
  <c r="I21"/>
  <c r="I22"/>
  <c r="I23"/>
  <c r="O64" i="19"/>
  <c r="H20" i="22"/>
  <c r="H21"/>
  <c r="C7"/>
  <c r="J6"/>
  <c r="AC9" i="19"/>
  <c r="AB9"/>
  <c r="AA9"/>
  <c r="Z9"/>
  <c r="Z6" s="1"/>
  <c r="Z63" s="1"/>
  <c r="X9"/>
  <c r="W9"/>
  <c r="V9"/>
  <c r="U9"/>
  <c r="U6" s="1"/>
  <c r="U63" s="1"/>
  <c r="S9"/>
  <c r="R9"/>
  <c r="Q9"/>
  <c r="P9"/>
  <c r="O9" s="1"/>
  <c r="N9"/>
  <c r="M9"/>
  <c r="L9"/>
  <c r="K9"/>
  <c r="K6" s="1"/>
  <c r="K63" s="1"/>
  <c r="G9"/>
  <c r="H9"/>
  <c r="I9"/>
  <c r="F9"/>
  <c r="F6" s="1"/>
  <c r="F63" s="1"/>
  <c r="K21" i="22"/>
  <c r="O21" s="1"/>
  <c r="M6"/>
  <c r="V10" i="1"/>
  <c r="R10"/>
  <c r="Q10"/>
  <c r="L10"/>
  <c r="G10"/>
  <c r="E8"/>
  <c r="J64" i="19"/>
  <c r="T64"/>
  <c r="E64"/>
  <c r="Y64"/>
  <c r="Y11" i="13"/>
  <c r="T11"/>
  <c r="O11"/>
  <c r="J11"/>
  <c r="E11"/>
  <c r="Y8"/>
  <c r="T8"/>
  <c r="O8"/>
  <c r="J8"/>
  <c r="E8"/>
  <c r="Y7"/>
  <c r="T7"/>
  <c r="O7"/>
  <c r="J7"/>
  <c r="E7"/>
  <c r="Y11" i="19"/>
  <c r="T11"/>
  <c r="O11"/>
  <c r="J11"/>
  <c r="E11"/>
  <c r="Y10"/>
  <c r="T10"/>
  <c r="O10"/>
  <c r="J10"/>
  <c r="E10"/>
  <c r="D6" i="22"/>
  <c r="E6"/>
  <c r="F6"/>
  <c r="G6"/>
  <c r="K7"/>
  <c r="O7" s="1"/>
  <c r="K20"/>
  <c r="L6"/>
  <c r="N6"/>
  <c r="O20"/>
  <c r="F10" i="1"/>
  <c r="E10" s="1"/>
  <c r="F37"/>
  <c r="F46"/>
  <c r="F49"/>
  <c r="F52"/>
  <c r="K10"/>
  <c r="K37"/>
  <c r="K46"/>
  <c r="K49"/>
  <c r="K52"/>
  <c r="P10"/>
  <c r="P37"/>
  <c r="P46"/>
  <c r="P49"/>
  <c r="P52"/>
  <c r="U10"/>
  <c r="U37"/>
  <c r="U46"/>
  <c r="U49"/>
  <c r="U52"/>
  <c r="Z10"/>
  <c r="Z7" s="1"/>
  <c r="Z37"/>
  <c r="Z46"/>
  <c r="Z49"/>
  <c r="Z52"/>
  <c r="G37"/>
  <c r="G46"/>
  <c r="G49"/>
  <c r="G52"/>
  <c r="H10"/>
  <c r="H37"/>
  <c r="H46"/>
  <c r="H49"/>
  <c r="H52"/>
  <c r="I10"/>
  <c r="I37"/>
  <c r="I46"/>
  <c r="I49"/>
  <c r="I52"/>
  <c r="L37"/>
  <c r="L46"/>
  <c r="L49"/>
  <c r="L52"/>
  <c r="M10"/>
  <c r="M37"/>
  <c r="M46"/>
  <c r="M49"/>
  <c r="M52"/>
  <c r="N10"/>
  <c r="N37"/>
  <c r="N46"/>
  <c r="N49"/>
  <c r="N52"/>
  <c r="Q37"/>
  <c r="Q46"/>
  <c r="Q49"/>
  <c r="Q52"/>
  <c r="R37"/>
  <c r="R46"/>
  <c r="R49"/>
  <c r="R52"/>
  <c r="S10"/>
  <c r="S37"/>
  <c r="S46"/>
  <c r="S49"/>
  <c r="S7" s="1"/>
  <c r="S52"/>
  <c r="V37"/>
  <c r="V46"/>
  <c r="V49"/>
  <c r="V52"/>
  <c r="W10"/>
  <c r="W37"/>
  <c r="W46"/>
  <c r="W49"/>
  <c r="W52"/>
  <c r="X10"/>
  <c r="X37"/>
  <c r="X46"/>
  <c r="X49"/>
  <c r="X52"/>
  <c r="AA10"/>
  <c r="AA37"/>
  <c r="AA46"/>
  <c r="AA49"/>
  <c r="AA52"/>
  <c r="AB10"/>
  <c r="AB37"/>
  <c r="AB46"/>
  <c r="AB49"/>
  <c r="AB52"/>
  <c r="AC10"/>
  <c r="AC37"/>
  <c r="AC46"/>
  <c r="AC49"/>
  <c r="AC52"/>
  <c r="T8"/>
  <c r="E11"/>
  <c r="J11"/>
  <c r="O11"/>
  <c r="T11"/>
  <c r="Y11"/>
  <c r="E12"/>
  <c r="J12"/>
  <c r="O12"/>
  <c r="T12"/>
  <c r="Y12"/>
  <c r="E38"/>
  <c r="J38"/>
  <c r="O38"/>
  <c r="T38"/>
  <c r="Y38"/>
  <c r="E39"/>
  <c r="J39"/>
  <c r="O39"/>
  <c r="T39"/>
  <c r="Y39"/>
  <c r="E47"/>
  <c r="J47"/>
  <c r="O47"/>
  <c r="T47"/>
  <c r="Y47"/>
  <c r="E48"/>
  <c r="J48"/>
  <c r="O48"/>
  <c r="T48"/>
  <c r="Y48"/>
  <c r="E50"/>
  <c r="J50"/>
  <c r="O50"/>
  <c r="T50"/>
  <c r="Y50"/>
  <c r="E51"/>
  <c r="J51"/>
  <c r="O51"/>
  <c r="T51"/>
  <c r="Y51"/>
  <c r="E53"/>
  <c r="J53"/>
  <c r="O53"/>
  <c r="T53"/>
  <c r="Y53"/>
  <c r="E54"/>
  <c r="J54"/>
  <c r="O54"/>
  <c r="T54"/>
  <c r="Y54"/>
  <c r="E12" i="21"/>
  <c r="F12"/>
  <c r="G12"/>
  <c r="H12"/>
  <c r="J12"/>
  <c r="K12"/>
  <c r="L12"/>
  <c r="M12"/>
  <c r="O12"/>
  <c r="P12"/>
  <c r="Q12"/>
  <c r="R12"/>
  <c r="T12"/>
  <c r="U12"/>
  <c r="V12"/>
  <c r="W12"/>
  <c r="Y12"/>
  <c r="Z12"/>
  <c r="AA12"/>
  <c r="AB12"/>
  <c r="D13"/>
  <c r="I13"/>
  <c r="N13"/>
  <c r="S13"/>
  <c r="X13"/>
  <c r="D14"/>
  <c r="I14"/>
  <c r="N14"/>
  <c r="S14"/>
  <c r="X14"/>
  <c r="D24"/>
  <c r="I24"/>
  <c r="N24"/>
  <c r="S24"/>
  <c r="X24"/>
  <c r="D25"/>
  <c r="I25"/>
  <c r="N25"/>
  <c r="S25"/>
  <c r="X25"/>
  <c r="D26"/>
  <c r="I26"/>
  <c r="N26"/>
  <c r="S26"/>
  <c r="X26"/>
  <c r="D27"/>
  <c r="I27"/>
  <c r="N27"/>
  <c r="S27"/>
  <c r="X27"/>
  <c r="E6" i="13" l="1"/>
  <c r="Y6"/>
  <c r="O10"/>
  <c r="J10"/>
  <c r="T10"/>
  <c r="Y10"/>
  <c r="O6"/>
  <c r="T6"/>
  <c r="D9"/>
  <c r="D13"/>
  <c r="C19" i="21"/>
  <c r="J33" i="19"/>
  <c r="C21" i="21"/>
  <c r="T25" i="1"/>
  <c r="C18" i="21"/>
  <c r="O31" i="1"/>
  <c r="D32"/>
  <c r="C20" i="21"/>
  <c r="J21" i="19"/>
  <c r="C17" i="21"/>
  <c r="C15"/>
  <c r="C16"/>
  <c r="T51" i="19"/>
  <c r="C27" i="21"/>
  <c r="I12"/>
  <c r="D8" i="13"/>
  <c r="C14" i="21"/>
  <c r="D41" i="1"/>
  <c r="C23" i="21"/>
  <c r="J8" i="1"/>
  <c r="C22" i="21"/>
  <c r="E10" i="13"/>
  <c r="J6"/>
  <c r="F62" i="19"/>
  <c r="U62"/>
  <c r="Z62"/>
  <c r="K62"/>
  <c r="C26" i="21"/>
  <c r="X12"/>
  <c r="G6" i="19"/>
  <c r="G63" s="1"/>
  <c r="G62" s="1"/>
  <c r="N6"/>
  <c r="N63" s="1"/>
  <c r="N62" s="1"/>
  <c r="S6"/>
  <c r="S63" s="1"/>
  <c r="S62" s="1"/>
  <c r="X6"/>
  <c r="X63" s="1"/>
  <c r="X62" s="1"/>
  <c r="AC6"/>
  <c r="AC63" s="1"/>
  <c r="AC62" s="1"/>
  <c r="J40" i="1"/>
  <c r="O40"/>
  <c r="T40"/>
  <c r="Y40"/>
  <c r="E43"/>
  <c r="D45"/>
  <c r="D17"/>
  <c r="D18"/>
  <c r="D24"/>
  <c r="Y28"/>
  <c r="D30"/>
  <c r="D14" i="19"/>
  <c r="E15"/>
  <c r="J15"/>
  <c r="D16"/>
  <c r="D20"/>
  <c r="E21"/>
  <c r="T24"/>
  <c r="Y24"/>
  <c r="C25" i="21"/>
  <c r="H6" i="19"/>
  <c r="H63" s="1"/>
  <c r="H62" s="1"/>
  <c r="M6"/>
  <c r="M63" s="1"/>
  <c r="M62" s="1"/>
  <c r="R6"/>
  <c r="R63" s="1"/>
  <c r="R62" s="1"/>
  <c r="W6"/>
  <c r="W63" s="1"/>
  <c r="W62" s="1"/>
  <c r="AB6"/>
  <c r="AB63" s="1"/>
  <c r="AB62" s="1"/>
  <c r="T43" i="1"/>
  <c r="D44"/>
  <c r="J16"/>
  <c r="D16" s="1"/>
  <c r="J22"/>
  <c r="D23"/>
  <c r="E28"/>
  <c r="O28"/>
  <c r="E34"/>
  <c r="J34"/>
  <c r="Y34"/>
  <c r="D35"/>
  <c r="D44" i="19"/>
  <c r="E45"/>
  <c r="O45"/>
  <c r="D45" s="1"/>
  <c r="O30"/>
  <c r="D35"/>
  <c r="D37"/>
  <c r="E39"/>
  <c r="C24" i="21"/>
  <c r="S12"/>
  <c r="T9" i="1"/>
  <c r="I6" i="19"/>
  <c r="I63" s="1"/>
  <c r="I62" s="1"/>
  <c r="L6"/>
  <c r="L63" s="1"/>
  <c r="L62" s="1"/>
  <c r="Q6"/>
  <c r="Q63" s="1"/>
  <c r="Q62" s="1"/>
  <c r="V6"/>
  <c r="V63" s="1"/>
  <c r="V62" s="1"/>
  <c r="AA6"/>
  <c r="AA63" s="1"/>
  <c r="AA62" s="1"/>
  <c r="D15" i="1"/>
  <c r="D21"/>
  <c r="D27"/>
  <c r="E31"/>
  <c r="T12" i="19"/>
  <c r="E27"/>
  <c r="C6" i="22"/>
  <c r="H6"/>
  <c r="K6"/>
  <c r="O6" s="1"/>
  <c r="D7" i="13"/>
  <c r="D47" i="19"/>
  <c r="T18"/>
  <c r="J24"/>
  <c r="E30"/>
  <c r="J30"/>
  <c r="O33"/>
  <c r="T33"/>
  <c r="P6"/>
  <c r="T9"/>
  <c r="T42"/>
  <c r="D53"/>
  <c r="J12"/>
  <c r="O12"/>
  <c r="D41"/>
  <c r="E8"/>
  <c r="Y9"/>
  <c r="E9"/>
  <c r="D50"/>
  <c r="E51"/>
  <c r="O51"/>
  <c r="E18"/>
  <c r="J18"/>
  <c r="O18"/>
  <c r="D18" s="1"/>
  <c r="Y27"/>
  <c r="T39"/>
  <c r="D40"/>
  <c r="E7"/>
  <c r="J8"/>
  <c r="J9"/>
  <c r="O8"/>
  <c r="Y7"/>
  <c r="E42"/>
  <c r="J42"/>
  <c r="O42"/>
  <c r="T45"/>
  <c r="D46"/>
  <c r="D49"/>
  <c r="D22"/>
  <c r="D26"/>
  <c r="J36"/>
  <c r="T36"/>
  <c r="D52"/>
  <c r="Y18"/>
  <c r="O24"/>
  <c r="Y48"/>
  <c r="D17"/>
  <c r="D23"/>
  <c r="D29"/>
  <c r="Y33"/>
  <c r="D33" s="1"/>
  <c r="O36"/>
  <c r="Y39"/>
  <c r="E48"/>
  <c r="D28"/>
  <c r="D32"/>
  <c r="D10"/>
  <c r="Y42"/>
  <c r="D43"/>
  <c r="J45"/>
  <c r="Y45"/>
  <c r="J48"/>
  <c r="J51"/>
  <c r="Y51"/>
  <c r="E12"/>
  <c r="Y12"/>
  <c r="D13"/>
  <c r="O15"/>
  <c r="T15"/>
  <c r="Y15"/>
  <c r="D19"/>
  <c r="O21"/>
  <c r="T21"/>
  <c r="Y21"/>
  <c r="E24"/>
  <c r="D25"/>
  <c r="J27"/>
  <c r="O27"/>
  <c r="T27"/>
  <c r="T30"/>
  <c r="Y30"/>
  <c r="D31"/>
  <c r="D34"/>
  <c r="Y36"/>
  <c r="J39"/>
  <c r="D11"/>
  <c r="C64"/>
  <c r="E36"/>
  <c r="D38"/>
  <c r="O39"/>
  <c r="J7"/>
  <c r="O7"/>
  <c r="T7"/>
  <c r="Y8"/>
  <c r="J9" i="1"/>
  <c r="O10"/>
  <c r="E40"/>
  <c r="D40" s="1"/>
  <c r="J43"/>
  <c r="O43"/>
  <c r="E13"/>
  <c r="J13"/>
  <c r="D13" s="1"/>
  <c r="O13"/>
  <c r="E16"/>
  <c r="E19"/>
  <c r="J19"/>
  <c r="O19"/>
  <c r="E22"/>
  <c r="J25"/>
  <c r="O25"/>
  <c r="D33"/>
  <c r="D36"/>
  <c r="D42"/>
  <c r="Y43"/>
  <c r="Y25"/>
  <c r="T28"/>
  <c r="D29"/>
  <c r="T31"/>
  <c r="O34"/>
  <c r="T34"/>
  <c r="D14"/>
  <c r="O16"/>
  <c r="T16"/>
  <c r="Y16"/>
  <c r="Y19"/>
  <c r="D20"/>
  <c r="O22"/>
  <c r="T22"/>
  <c r="Y22"/>
  <c r="E25"/>
  <c r="D26"/>
  <c r="J28"/>
  <c r="J31"/>
  <c r="D31" s="1"/>
  <c r="O9"/>
  <c r="J52"/>
  <c r="J10"/>
  <c r="D54"/>
  <c r="AB7"/>
  <c r="T52"/>
  <c r="T46"/>
  <c r="J49"/>
  <c r="J37"/>
  <c r="D37" s="1"/>
  <c r="D50"/>
  <c r="Y10"/>
  <c r="X7"/>
  <c r="V7"/>
  <c r="J46"/>
  <c r="E37"/>
  <c r="D48"/>
  <c r="R7"/>
  <c r="D53"/>
  <c r="D12"/>
  <c r="Y37"/>
  <c r="T10"/>
  <c r="Q7"/>
  <c r="F7"/>
  <c r="D38"/>
  <c r="D47"/>
  <c r="AC7"/>
  <c r="Y49"/>
  <c r="O49"/>
  <c r="O52"/>
  <c r="E46"/>
  <c r="P7"/>
  <c r="I7"/>
  <c r="U7"/>
  <c r="O37"/>
  <c r="D39"/>
  <c r="D51"/>
  <c r="T49"/>
  <c r="T37"/>
  <c r="L7"/>
  <c r="Y52"/>
  <c r="O46"/>
  <c r="E52"/>
  <c r="D11"/>
  <c r="Y46"/>
  <c r="W7"/>
  <c r="N7"/>
  <c r="M7"/>
  <c r="H7"/>
  <c r="G7"/>
  <c r="E7" s="1"/>
  <c r="K7"/>
  <c r="E9"/>
  <c r="O8"/>
  <c r="N12" i="21"/>
  <c r="D12"/>
  <c r="C13"/>
  <c r="AA7" i="1"/>
  <c r="E49"/>
  <c r="D10" i="13" l="1"/>
  <c r="D6"/>
  <c r="D28" i="1"/>
  <c r="T6" i="19"/>
  <c r="D34" i="1"/>
  <c r="D22"/>
  <c r="D15" i="19"/>
  <c r="D42"/>
  <c r="D43" i="1"/>
  <c r="D19"/>
  <c r="D51" i="19"/>
  <c r="D52" i="1"/>
  <c r="T7"/>
  <c r="O7"/>
  <c r="O6" i="19"/>
  <c r="P63"/>
  <c r="Y6"/>
  <c r="J6"/>
  <c r="Y63"/>
  <c r="Y62" s="1"/>
  <c r="E63"/>
  <c r="Y7" i="1"/>
  <c r="D8"/>
  <c r="D25"/>
  <c r="D24" i="19"/>
  <c r="D9"/>
  <c r="J63"/>
  <c r="J62" s="1"/>
  <c r="T63"/>
  <c r="T62" s="1"/>
  <c r="E6"/>
  <c r="D36"/>
  <c r="D30"/>
  <c r="D27"/>
  <c r="D8"/>
  <c r="D7"/>
  <c r="D39"/>
  <c r="D21"/>
  <c r="D12"/>
  <c r="D48"/>
  <c r="D9" i="1"/>
  <c r="D10"/>
  <c r="J7"/>
  <c r="D49"/>
  <c r="D46"/>
  <c r="C12" i="21"/>
  <c r="D6" i="19" l="1"/>
  <c r="D7" i="1"/>
  <c r="O63" i="19"/>
  <c r="O62" s="1"/>
  <c r="P62"/>
  <c r="E62"/>
  <c r="C63" l="1"/>
  <c r="C62" s="1"/>
</calcChain>
</file>

<file path=xl/sharedStrings.xml><?xml version="1.0" encoding="utf-8"?>
<sst xmlns="http://schemas.openxmlformats.org/spreadsheetml/2006/main" count="1264" uniqueCount="482">
  <si>
    <t>차량등록 현황</t>
    <phoneticPr fontId="2" type="noConversion"/>
  </si>
  <si>
    <t>처분가격
(만원)</t>
    <phoneticPr fontId="2" type="noConversion"/>
  </si>
  <si>
    <t>비고
(임차기간, 무상증여 등 특기사항)</t>
    <phoneticPr fontId="2" type="noConversion"/>
  </si>
  <si>
    <t>내용
연수
(년)</t>
    <phoneticPr fontId="2" type="noConversion"/>
  </si>
  <si>
    <t>등록관청명</t>
    <phoneticPr fontId="2" type="noConversion"/>
  </si>
  <si>
    <t>신규등록일</t>
    <phoneticPr fontId="2" type="noConversion"/>
  </si>
  <si>
    <t>등록말소일</t>
    <phoneticPr fontId="2" type="noConversion"/>
  </si>
  <si>
    <t>처분방법③</t>
    <phoneticPr fontId="2" type="noConversion"/>
  </si>
  <si>
    <t>변동없음</t>
    <phoneticPr fontId="2" type="noConversion"/>
  </si>
  <si>
    <t>① 경차 및 환경친화적 차량</t>
    <phoneticPr fontId="2" type="noConversion"/>
  </si>
  <si>
    <t>구입사유②</t>
    <phoneticPr fontId="2" type="noConversion"/>
  </si>
  <si>
    <t>3.정수대비 보유 현황</t>
    <phoneticPr fontId="2" type="noConversion"/>
  </si>
  <si>
    <t>2.공용차량 보유 현황</t>
    <phoneticPr fontId="2" type="noConversion"/>
  </si>
  <si>
    <t>4. 공용차량 구입 및 처분현황</t>
    <phoneticPr fontId="2" type="noConversion"/>
  </si>
  <si>
    <t>기관명</t>
    <phoneticPr fontId="2" type="noConversion"/>
  </si>
  <si>
    <t>구매</t>
    <phoneticPr fontId="2" type="noConversion"/>
  </si>
  <si>
    <t>임차</t>
    <phoneticPr fontId="2" type="noConversion"/>
  </si>
  <si>
    <t>총 계</t>
    <phoneticPr fontId="2" type="noConversion"/>
  </si>
  <si>
    <t>승용(전용)</t>
    <phoneticPr fontId="2" type="noConversion"/>
  </si>
  <si>
    <t>승용(업무용)</t>
    <phoneticPr fontId="2" type="noConversion"/>
  </si>
  <si>
    <t>대형</t>
    <phoneticPr fontId="2" type="noConversion"/>
  </si>
  <si>
    <t>중형</t>
    <phoneticPr fontId="2" type="noConversion"/>
  </si>
  <si>
    <t>소형</t>
    <phoneticPr fontId="2" type="noConversion"/>
  </si>
  <si>
    <t>경형</t>
    <phoneticPr fontId="2" type="noConversion"/>
  </si>
  <si>
    <t>소계</t>
    <phoneticPr fontId="2" type="noConversion"/>
  </si>
  <si>
    <t>승합용</t>
    <phoneticPr fontId="2" type="noConversion"/>
  </si>
  <si>
    <t>화물용</t>
    <phoneticPr fontId="2" type="noConversion"/>
  </si>
  <si>
    <t>특수용</t>
    <phoneticPr fontId="2" type="noConversion"/>
  </si>
  <si>
    <t>[단위 : 대]</t>
  </si>
  <si>
    <t>(단위 : 대)</t>
    <phoneticPr fontId="2" type="noConversion"/>
  </si>
  <si>
    <t>승용(전용)</t>
    <phoneticPr fontId="2" type="noConversion"/>
  </si>
  <si>
    <t>승용(업무용)</t>
    <phoneticPr fontId="2" type="noConversion"/>
  </si>
  <si>
    <t>승합용</t>
    <phoneticPr fontId="2" type="noConversion"/>
  </si>
  <si>
    <t>화물용</t>
    <phoneticPr fontId="2" type="noConversion"/>
  </si>
  <si>
    <t>특수용</t>
    <phoneticPr fontId="2" type="noConversion"/>
  </si>
  <si>
    <t>소계</t>
    <phoneticPr fontId="2" type="noConversion"/>
  </si>
  <si>
    <t>대형</t>
    <phoneticPr fontId="2" type="noConversion"/>
  </si>
  <si>
    <t>중형</t>
    <phoneticPr fontId="2" type="noConversion"/>
  </si>
  <si>
    <t>소형</t>
    <phoneticPr fontId="2" type="noConversion"/>
  </si>
  <si>
    <t>경형</t>
    <phoneticPr fontId="2" type="noConversion"/>
  </si>
  <si>
    <t>(단위 : 대)</t>
    <phoneticPr fontId="2" type="noConversion"/>
  </si>
  <si>
    <t>승용(전용)</t>
    <phoneticPr fontId="2" type="noConversion"/>
  </si>
  <si>
    <t>승용(업무용)</t>
    <phoneticPr fontId="2" type="noConversion"/>
  </si>
  <si>
    <t>승합용</t>
    <phoneticPr fontId="2" type="noConversion"/>
  </si>
  <si>
    <t>화물용</t>
    <phoneticPr fontId="2" type="noConversion"/>
  </si>
  <si>
    <t>특수용</t>
    <phoneticPr fontId="2" type="noConversion"/>
  </si>
  <si>
    <t>소계</t>
    <phoneticPr fontId="2" type="noConversion"/>
  </si>
  <si>
    <t>대형</t>
    <phoneticPr fontId="2" type="noConversion"/>
  </si>
  <si>
    <t>중형</t>
    <phoneticPr fontId="2" type="noConversion"/>
  </si>
  <si>
    <t>소형</t>
    <phoneticPr fontId="2" type="noConversion"/>
  </si>
  <si>
    <t>경형</t>
    <phoneticPr fontId="2" type="noConversion"/>
  </si>
  <si>
    <t>기관명</t>
    <phoneticPr fontId="2" type="noConversion"/>
  </si>
  <si>
    <t>증감</t>
    <phoneticPr fontId="2" type="noConversion"/>
  </si>
  <si>
    <t>11년말</t>
    <phoneticPr fontId="2" type="noConversion"/>
  </si>
  <si>
    <t>정수현황</t>
    <phoneticPr fontId="2" type="noConversion"/>
  </si>
  <si>
    <t>보유현황</t>
    <phoneticPr fontId="2" type="noConversion"/>
  </si>
  <si>
    <t>차 이</t>
    <phoneticPr fontId="2" type="noConversion"/>
  </si>
  <si>
    <t>경차</t>
    <phoneticPr fontId="2" type="noConversion"/>
  </si>
  <si>
    <t>★공백없이 
  한줄로
  작성</t>
    <phoneticPr fontId="2" type="noConversion"/>
  </si>
  <si>
    <t>소계
(B)</t>
    <phoneticPr fontId="2" type="noConversion"/>
  </si>
  <si>
    <t>전환
(보유)율
B/A</t>
    <phoneticPr fontId="2" type="noConversion"/>
  </si>
  <si>
    <t>증감</t>
    <phoneticPr fontId="2" type="noConversion"/>
  </si>
  <si>
    <r>
      <t>1.공용차량 정수현황</t>
    </r>
    <r>
      <rPr>
        <b/>
        <sz val="14"/>
        <rFont val="돋움체"/>
        <family val="3"/>
        <charset val="129"/>
      </rPr>
      <t xml:space="preserve"> </t>
    </r>
    <phoneticPr fontId="2" type="noConversion"/>
  </si>
  <si>
    <t>번호</t>
    <phoneticPr fontId="2" type="noConversion"/>
  </si>
  <si>
    <t>기관명</t>
    <phoneticPr fontId="2" type="noConversion"/>
  </si>
  <si>
    <t>구 분</t>
    <phoneticPr fontId="2" type="noConversion"/>
  </si>
  <si>
    <t>합계</t>
    <phoneticPr fontId="2" type="noConversion"/>
  </si>
  <si>
    <t>총 계</t>
    <phoneticPr fontId="2" type="noConversion"/>
  </si>
  <si>
    <t>운행기간
(년,월)</t>
    <phoneticPr fontId="2" type="noConversion"/>
  </si>
  <si>
    <t>구분</t>
    <phoneticPr fontId="2" type="noConversion"/>
  </si>
  <si>
    <t>임차</t>
    <phoneticPr fontId="2" type="noConversion"/>
  </si>
  <si>
    <t>합계</t>
    <phoneticPr fontId="2" type="noConversion"/>
  </si>
  <si>
    <t>소계</t>
    <phoneticPr fontId="2" type="noConversion"/>
  </si>
  <si>
    <t>구 분</t>
    <phoneticPr fontId="2" type="noConversion"/>
  </si>
  <si>
    <t>★정확한
 배기량
 기재</t>
    <phoneticPr fontId="2" type="noConversion"/>
  </si>
  <si>
    <t>처분사유</t>
    <phoneticPr fontId="2" type="noConversion"/>
  </si>
  <si>
    <t>구입</t>
    <phoneticPr fontId="2" type="noConversion"/>
  </si>
  <si>
    <t>합계</t>
    <phoneticPr fontId="2" type="noConversion"/>
  </si>
  <si>
    <t>기관명</t>
    <phoneticPr fontId="2" type="noConversion"/>
  </si>
  <si>
    <t>처분</t>
    <phoneticPr fontId="2" type="noConversion"/>
  </si>
  <si>
    <t>작성자 성명
(이메일)</t>
    <phoneticPr fontId="2" type="noConversion"/>
  </si>
  <si>
    <t>차형</t>
    <phoneticPr fontId="2" type="noConversion"/>
  </si>
  <si>
    <t>차종</t>
    <phoneticPr fontId="2" type="noConversion"/>
  </si>
  <si>
    <t>증감 사유</t>
    <phoneticPr fontId="2" type="noConversion"/>
  </si>
  <si>
    <t>차명</t>
    <phoneticPr fontId="2" type="noConversion"/>
  </si>
  <si>
    <t>유형</t>
    <phoneticPr fontId="2" type="noConversion"/>
  </si>
  <si>
    <t>차량번호</t>
    <phoneticPr fontId="2" type="noConversion"/>
  </si>
  <si>
    <t>일반형</t>
    <phoneticPr fontId="2" type="noConversion"/>
  </si>
  <si>
    <t>등록일자</t>
    <phoneticPr fontId="2" type="noConversion"/>
  </si>
  <si>
    <t>배기량
(cc)</t>
    <phoneticPr fontId="2" type="noConversion"/>
  </si>
  <si>
    <t>합계</t>
    <phoneticPr fontId="2" type="noConversion"/>
  </si>
  <si>
    <t>중형</t>
    <phoneticPr fontId="2" type="noConversion"/>
  </si>
  <si>
    <t>소속기관명</t>
    <phoneticPr fontId="2" type="noConversion"/>
  </si>
  <si>
    <t>용 도</t>
    <phoneticPr fontId="2" type="noConversion"/>
  </si>
  <si>
    <t>차명</t>
    <phoneticPr fontId="2" type="noConversion"/>
  </si>
  <si>
    <t>차량번호</t>
    <phoneticPr fontId="2" type="noConversion"/>
  </si>
  <si>
    <t>비고</t>
    <phoneticPr fontId="2" type="noConversion"/>
  </si>
  <si>
    <t>소나타</t>
    <phoneticPr fontId="2" type="noConversion"/>
  </si>
  <si>
    <t>일반형</t>
    <phoneticPr fontId="2" type="noConversion"/>
  </si>
  <si>
    <t>※ 정수 증감 사유</t>
    <phoneticPr fontId="2" type="noConversion"/>
  </si>
  <si>
    <t xml:space="preserve">  ※ 교체기준 : 최단운행기준연한(2011.8.3 이전), 최단운행연한 및 최단주행거리(2011.8.3 이후)</t>
    <phoneticPr fontId="2" type="noConversion"/>
  </si>
  <si>
    <t>정수 증가</t>
    <phoneticPr fontId="2" type="noConversion"/>
  </si>
  <si>
    <t>정수 감소</t>
    <phoneticPr fontId="2" type="noConversion"/>
  </si>
  <si>
    <t>정수증가</t>
    <phoneticPr fontId="2" type="noConversion"/>
  </si>
  <si>
    <t xml:space="preserve"> </t>
    <phoneticPr fontId="2" type="noConversion"/>
  </si>
  <si>
    <t xml:space="preserve">  - 관리전환(법 제22조)</t>
    <phoneticPr fontId="2" type="noConversion"/>
  </si>
  <si>
    <t xml:space="preserve">  - 매각(법 제36조) : 온비드 등</t>
    <phoneticPr fontId="2" type="noConversion"/>
  </si>
  <si>
    <t xml:space="preserve">  - 양여(법 제38조) : 지자체, 공공기관, 교육·연구기관,보훈단체 또는 비영리단체 대상</t>
    <phoneticPr fontId="2" type="noConversion"/>
  </si>
  <si>
    <t xml:space="preserve">  - 폐기(법 제35조)</t>
    <phoneticPr fontId="2" type="noConversion"/>
  </si>
  <si>
    <t xml:space="preserve">  - 기타  : 교환(법 제35조의2) 등</t>
    <phoneticPr fontId="2" type="noConversion"/>
  </si>
  <si>
    <t xml:space="preserve">  - 임차반납 : 임차차량 계약기간 만료로 반납한 경우</t>
    <phoneticPr fontId="2" type="noConversion"/>
  </si>
  <si>
    <t>*「공공기관 에너지이용합리화 추진지침」(국무총리 지시, 제2008-3호, '08.6.12)</t>
    <phoneticPr fontId="2" type="noConversion"/>
  </si>
  <si>
    <t>*「공용차량의 하이브리드 및 경차 확대계획」(행정안전부, '08.5.30)</t>
    <phoneticPr fontId="2" type="noConversion"/>
  </si>
  <si>
    <t xml:space="preserve">   (예시) 교통·고속도로 및 산악지역 순찰 등을 위해 사용하는 차량 등</t>
    <phoneticPr fontId="2" type="noConversion"/>
  </si>
  <si>
    <t>체어맨</t>
    <phoneticPr fontId="2" type="noConversion"/>
  </si>
  <si>
    <t>하이
브리드</t>
    <phoneticPr fontId="2" type="noConversion"/>
  </si>
  <si>
    <r>
      <t xml:space="preserve">전기차등
</t>
    </r>
    <r>
      <rPr>
        <b/>
        <sz val="11"/>
        <rFont val="돋움"/>
        <family val="3"/>
        <charset val="129"/>
      </rPr>
      <t>기타</t>
    </r>
    <phoneticPr fontId="2" type="noConversion"/>
  </si>
  <si>
    <t>* 차종(승용·승합용·화물용·특수용) 및 차형(대형·중형·소형 및 경형) 구분 :「자동차관리법시행규칙」[별표1] 자동차의 종류 중 규모별 기준 참조</t>
    <phoneticPr fontId="2" type="noConversion"/>
  </si>
  <si>
    <t>주행거리
(km)</t>
    <phoneticPr fontId="2" type="noConversion"/>
  </si>
  <si>
    <t>계</t>
    <phoneticPr fontId="2" type="noConversion"/>
  </si>
  <si>
    <t>작성시
주의사항
★★★
(준수요망)</t>
    <phoneticPr fontId="2" type="noConversion"/>
  </si>
  <si>
    <t xml:space="preserve">★단위확인
</t>
    <phoneticPr fontId="2" type="noConversion"/>
  </si>
  <si>
    <t xml:space="preserve"> * 사유 :  정수대비 보유 현황 차이 발생사유 기재</t>
    <phoneticPr fontId="2" type="noConversion"/>
  </si>
  <si>
    <t>아반떼</t>
    <phoneticPr fontId="2" type="noConversion"/>
  </si>
  <si>
    <r>
      <t xml:space="preserve">* </t>
    </r>
    <r>
      <rPr>
        <b/>
        <sz val="12"/>
        <rFont val="돋움"/>
        <family val="3"/>
        <charset val="129"/>
      </rPr>
      <t>구입</t>
    </r>
    <r>
      <rPr>
        <sz val="12"/>
        <rFont val="돋움"/>
        <family val="3"/>
        <charset val="129"/>
      </rPr>
      <t xml:space="preserve"> : 구매 및 임차 포함 / </t>
    </r>
    <r>
      <rPr>
        <b/>
        <sz val="12"/>
        <rFont val="돋움"/>
        <family val="3"/>
        <charset val="129"/>
      </rPr>
      <t>처분</t>
    </r>
    <r>
      <rPr>
        <sz val="12"/>
        <rFont val="돋움"/>
        <family val="3"/>
        <charset val="129"/>
      </rPr>
      <t xml:space="preserve"> : 공매에 의한 매각, 관리전환, 양여, 폐차말소 등으로 처분한 차량 및 임차기간 만료로 반납한 차량 포함</t>
    </r>
    <phoneticPr fontId="2" type="noConversion"/>
  </si>
  <si>
    <r>
      <t xml:space="preserve">★하나 선택
</t>
    </r>
    <r>
      <rPr>
        <sz val="10"/>
        <color indexed="12"/>
        <rFont val="돋움"/>
        <family val="3"/>
        <charset val="129"/>
      </rPr>
      <t>-관리전환
-매각
-양여
-폐기
-임차반납
-기타(사유기재)</t>
    </r>
    <phoneticPr fontId="2" type="noConversion"/>
  </si>
  <si>
    <t>관리전환/
양여/폐차
등 기관명</t>
    <phoneticPr fontId="2" type="noConversion"/>
  </si>
  <si>
    <t>차량 관리·운행기준</t>
    <phoneticPr fontId="2" type="noConversion"/>
  </si>
  <si>
    <t>차량 처분 내역</t>
    <phoneticPr fontId="2" type="noConversion"/>
  </si>
  <si>
    <t>차량 구분</t>
    <phoneticPr fontId="2" type="noConversion"/>
  </si>
  <si>
    <t>구입/
임차일자</t>
    <phoneticPr fontId="2" type="noConversion"/>
  </si>
  <si>
    <r>
      <t xml:space="preserve">보유형태
</t>
    </r>
    <r>
      <rPr>
        <b/>
        <sz val="10"/>
        <rFont val="돋움"/>
        <family val="3"/>
        <charset val="129"/>
      </rPr>
      <t>(구입/
임차)</t>
    </r>
    <phoneticPr fontId="2" type="noConversion"/>
  </si>
  <si>
    <t>아반떼하이브리드</t>
    <phoneticPr fontId="2" type="noConversion"/>
  </si>
  <si>
    <t>경차 및
친환경①</t>
    <phoneticPr fontId="2" type="noConversion"/>
  </si>
  <si>
    <t>③ 처분방법 : 물품관리법 참조</t>
    <phoneticPr fontId="2" type="noConversion"/>
  </si>
  <si>
    <t>차량별 운영내역 총괄</t>
    <phoneticPr fontId="2" type="noConversion"/>
  </si>
  <si>
    <t>서울종로구청</t>
    <phoneticPr fontId="2" type="noConversion"/>
  </si>
  <si>
    <r>
      <t xml:space="preserve">   - </t>
    </r>
    <r>
      <rPr>
        <b/>
        <sz val="12"/>
        <rFont val="돋움"/>
        <family val="3"/>
        <charset val="129"/>
      </rPr>
      <t>전환대상</t>
    </r>
    <r>
      <rPr>
        <sz val="12"/>
        <rFont val="돋움"/>
        <family val="3"/>
        <charset val="129"/>
      </rPr>
      <t xml:space="preserve"> : </t>
    </r>
    <r>
      <rPr>
        <b/>
        <sz val="12"/>
        <color indexed="17"/>
        <rFont val="돋움"/>
        <family val="3"/>
        <charset val="129"/>
      </rPr>
      <t/>
    </r>
    <phoneticPr fontId="2" type="noConversion"/>
  </si>
  <si>
    <t xml:space="preserve">② 구입사유 : 교체구입(노후화,파손, 정책상 이유 등) / 임차기간 만료(임차) / 정수증가 / 전환(용도:전용→업무용) / 기타(사유기재) </t>
    <phoneticPr fontId="2" type="noConversion"/>
  </si>
  <si>
    <t xml:space="preserve">★선택
-구입
-임차
</t>
    <phoneticPr fontId="2" type="noConversion"/>
  </si>
  <si>
    <t xml:space="preserve">   - 일반 승용(업무용) 차량 중 하이브리드 및 경차 비율을 '12년까지 50% 수준으로 확대되도록 우선 구매</t>
    <phoneticPr fontId="2" type="noConversion"/>
  </si>
  <si>
    <t>①승용(업무용) 차량 현황</t>
    <phoneticPr fontId="2" type="noConversion"/>
  </si>
  <si>
    <t>※ ① 승용(업무용) 차량 현황은 "표2.공용차량 보유현황"의 승용(업무용) 차량 수량과 동일함</t>
    <phoneticPr fontId="2" type="noConversion"/>
  </si>
  <si>
    <t>※ 경차 및 환경친화적 차량 전환제외 대상(공용차량 운영매뉴얼 p.9 참조)</t>
    <phoneticPr fontId="2" type="noConversion"/>
  </si>
  <si>
    <t xml:space="preserve">   * 전환대상 제외차량은 제한적이고 엄격하게 적용</t>
    <phoneticPr fontId="2" type="noConversion"/>
  </si>
  <si>
    <r>
      <t>※</t>
    </r>
    <r>
      <rPr>
        <b/>
        <sz val="12"/>
        <rFont val="돋움"/>
        <family val="3"/>
        <charset val="129"/>
      </rPr>
      <t xml:space="preserve"> 경차 및 환경친화적 차량 전환제외 대수</t>
    </r>
    <r>
      <rPr>
        <sz val="12"/>
        <rFont val="돋움"/>
        <family val="3"/>
        <charset val="129"/>
      </rPr>
      <t xml:space="preserve">는 "표6의 </t>
    </r>
    <r>
      <rPr>
        <b/>
        <sz val="12"/>
        <rFont val="돋움"/>
        <family val="3"/>
        <charset val="129"/>
      </rPr>
      <t>①승용(업무용) 차량 대수에서 ②경차 및 환경친화적 차량 전환대상 대수를 뺀 수량</t>
    </r>
    <r>
      <rPr>
        <sz val="12"/>
        <rFont val="돋움"/>
        <family val="3"/>
        <charset val="129"/>
      </rPr>
      <t>과 일치</t>
    </r>
    <phoneticPr fontId="2" type="noConversion"/>
  </si>
  <si>
    <t>* '셀' 안의 숫자는 예시이므로 수정 작성</t>
    <phoneticPr fontId="2" type="noConversion"/>
  </si>
  <si>
    <t>* 2012년 12.31 기준 작성</t>
    <phoneticPr fontId="2" type="noConversion"/>
  </si>
  <si>
    <t>12년말</t>
    <phoneticPr fontId="2" type="noConversion"/>
  </si>
  <si>
    <t>12년말</t>
    <phoneticPr fontId="2" type="noConversion"/>
  </si>
  <si>
    <r>
      <t xml:space="preserve">※ </t>
    </r>
    <r>
      <rPr>
        <b/>
        <u/>
        <sz val="11"/>
        <color indexed="12"/>
        <rFont val="돋움"/>
        <family val="3"/>
        <charset val="129"/>
      </rPr>
      <t>2011년말 정수</t>
    </r>
    <r>
      <rPr>
        <b/>
        <sz val="11"/>
        <color indexed="12"/>
        <rFont val="돋움"/>
        <family val="3"/>
        <charset val="129"/>
      </rPr>
      <t>는 기 제출된 통계와 반드시 일치하여야 하며, 이와 다를 경우 별도 "설명서" 제출</t>
    </r>
    <phoneticPr fontId="2" type="noConversion"/>
  </si>
  <si>
    <t xml:space="preserve"> * 2012년말 정수 증감 사유에 대해 세부내역 기재</t>
    <phoneticPr fontId="2" type="noConversion"/>
  </si>
  <si>
    <t xml:space="preserve"> * 2012.12.31 기준 기관에서 실제 보유하고 있는 차량대수(구매 및 임차 포함)</t>
    <phoneticPr fontId="2" type="noConversion"/>
  </si>
  <si>
    <r>
      <t xml:space="preserve">     예시) 화물용(중형) 1대 부족 : 정수 책정하였으나, 구매계약 추진예정으로 향후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구입예정('1</t>
    </r>
    <r>
      <rPr>
        <sz val="11"/>
        <rFont val="돋움"/>
        <family val="3"/>
        <charset val="129"/>
      </rPr>
      <t>3</t>
    </r>
    <r>
      <rPr>
        <sz val="11"/>
        <rFont val="돋움"/>
        <family val="3"/>
        <charset val="129"/>
      </rPr>
      <t xml:space="preserve">년 3월 중) </t>
    </r>
    <phoneticPr fontId="2" type="noConversion"/>
  </si>
  <si>
    <t>* 기간 : 2012.1.1 ~ 2012.12.31 기준 작성</t>
    <phoneticPr fontId="2" type="noConversion"/>
  </si>
  <si>
    <r>
      <t xml:space="preserve">★차량등록 이후~
'12.12.31
까지
</t>
    </r>
    <r>
      <rPr>
        <sz val="10"/>
        <color indexed="12"/>
        <rFont val="돋움"/>
        <family val="3"/>
        <charset val="129"/>
      </rPr>
      <t>※처분차량은
  실제운행일  
  까지</t>
    </r>
    <phoneticPr fontId="2" type="noConversion"/>
  </si>
  <si>
    <t>교체기준 미준수 사유</t>
    <phoneticPr fontId="2" type="noConversion"/>
  </si>
  <si>
    <t>★ 교체기준
 미준수에 대한
 정확한 사유 작성</t>
    <phoneticPr fontId="2" type="noConversion"/>
  </si>
  <si>
    <t>5년 4월</t>
    <phoneticPr fontId="2" type="noConversion"/>
  </si>
  <si>
    <r>
      <t xml:space="preserve">★ 2012년구입
 변동내용작성
★하나 선택
</t>
    </r>
    <r>
      <rPr>
        <sz val="10"/>
        <color indexed="12"/>
        <rFont val="돋움"/>
        <family val="3"/>
        <charset val="129"/>
      </rPr>
      <t>-변동없음
-교체구입
-정수증가
-계약기간만료(임차)
-처분</t>
    </r>
    <phoneticPr fontId="2" type="noConversion"/>
  </si>
  <si>
    <r>
      <t>★하나 선택
-승용(전용)
-</t>
    </r>
    <r>
      <rPr>
        <sz val="10"/>
        <color indexed="12"/>
        <rFont val="돋움"/>
        <family val="3"/>
        <charset val="129"/>
      </rPr>
      <t>승용(업무용)</t>
    </r>
    <r>
      <rPr>
        <b/>
        <sz val="10"/>
        <color indexed="12"/>
        <rFont val="돋움"/>
        <family val="3"/>
        <charset val="129"/>
      </rPr>
      <t xml:space="preserve">
-승합용
-화물용
-특수용</t>
    </r>
    <phoneticPr fontId="2" type="noConversion"/>
  </si>
  <si>
    <t>* 2012.12.31 기준 작성</t>
    <phoneticPr fontId="2" type="noConversion"/>
  </si>
  <si>
    <t>5. 경차 및 환경친화적 차량 전환실적 : 승용(업무용)</t>
    <phoneticPr fontId="2" type="noConversion"/>
  </si>
  <si>
    <t>④전환현황</t>
    <phoneticPr fontId="2" type="noConversion"/>
  </si>
  <si>
    <t xml:space="preserve">   ④ 2012년말 기준 경차 및 환경친화적 차량 전환현황</t>
    <phoneticPr fontId="2" type="noConversion"/>
  </si>
  <si>
    <t>1-2. 정수증감 현황</t>
    <phoneticPr fontId="2" type="noConversion"/>
  </si>
  <si>
    <t>5-1. 총 괄</t>
    <phoneticPr fontId="2" type="noConversion"/>
  </si>
  <si>
    <t>1-1. 총괄</t>
    <phoneticPr fontId="2" type="noConversion"/>
  </si>
  <si>
    <t>6. '13년도 차량 구매(임차) 계획 및 예산</t>
    <phoneticPr fontId="2" type="noConversion"/>
  </si>
  <si>
    <t>전용승용</t>
    <phoneticPr fontId="2" type="noConversion"/>
  </si>
  <si>
    <t>일반</t>
    <phoneticPr fontId="2" type="noConversion"/>
  </si>
  <si>
    <t>환경친화적</t>
    <phoneticPr fontId="2" type="noConversion"/>
  </si>
  <si>
    <t>승합용</t>
    <phoneticPr fontId="2" type="noConversion"/>
  </si>
  <si>
    <t>화물용</t>
    <phoneticPr fontId="2" type="noConversion"/>
  </si>
  <si>
    <t>특수용</t>
    <phoneticPr fontId="2" type="noConversion"/>
  </si>
  <si>
    <t>일반승용</t>
    <phoneticPr fontId="2" type="noConversion"/>
  </si>
  <si>
    <t>소요예산
(천원)</t>
    <phoneticPr fontId="2" type="noConversion"/>
  </si>
  <si>
    <t>6-1. 구매</t>
    <phoneticPr fontId="2" type="noConversion"/>
  </si>
  <si>
    <t>배정대상</t>
    <phoneticPr fontId="2" type="noConversion"/>
  </si>
  <si>
    <t>처분일자</t>
    <phoneticPr fontId="2" type="noConversion"/>
  </si>
  <si>
    <t>교체전 차량</t>
    <phoneticPr fontId="2" type="noConversion"/>
  </si>
  <si>
    <t>교체후 차량</t>
    <phoneticPr fontId="2" type="noConversion"/>
  </si>
  <si>
    <t>* 2012년도 중 공용차량으로 신규등록, 말소등록 및 운행중인 전체(구입/임차) 차량</t>
    <phoneticPr fontId="2" type="noConversion"/>
  </si>
  <si>
    <t>★하나 선택
-경형
-소형
-중형
-대형</t>
    <phoneticPr fontId="2" type="noConversion"/>
  </si>
  <si>
    <t>★하나 선택
-장관(급)
-차관(급)</t>
    <phoneticPr fontId="2" type="noConversion"/>
  </si>
  <si>
    <t>수리비
(천원)</t>
    <phoneticPr fontId="2" type="noConversion"/>
  </si>
  <si>
    <t>유지비
(천원)</t>
    <phoneticPr fontId="2" type="noConversion"/>
  </si>
  <si>
    <t>보험료
(천원)</t>
    <phoneticPr fontId="2" type="noConversion"/>
  </si>
  <si>
    <r>
      <t>5-2. 연도별 경차 및 환경친화적 차량 도입현황</t>
    </r>
    <r>
      <rPr>
        <b/>
        <sz val="14"/>
        <rFont val="돋움"/>
        <family val="3"/>
        <charset val="129"/>
      </rPr>
      <t xml:space="preserve"> </t>
    </r>
    <phoneticPr fontId="2" type="noConversion"/>
  </si>
  <si>
    <t>연도별</t>
    <phoneticPr fontId="2" type="noConversion"/>
  </si>
  <si>
    <t>2008이전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</si>
  <si>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</si>
  <si>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</si>
  <si>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</si>
  <si>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</si>
  <si>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</si>
  <si>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하이브리드차</t>
    <phoneticPr fontId="2" type="noConversion"/>
  </si>
  <si>
    <t>전기차</t>
    <phoneticPr fontId="2" type="noConversion"/>
  </si>
  <si>
    <t>경차 및 환경친화적차</t>
    <phoneticPr fontId="2" type="noConversion"/>
  </si>
  <si>
    <t>비환경친화적차</t>
    <phoneticPr fontId="2" type="noConversion"/>
  </si>
  <si>
    <t xml:space="preserve">5-3. 경차 및 환경친화적 차량 전환제외 대상 내역 </t>
    <phoneticPr fontId="2" type="noConversion"/>
  </si>
  <si>
    <t>비대상</t>
    <phoneticPr fontId="2" type="noConversion"/>
  </si>
  <si>
    <t>비친환경차</t>
    <phoneticPr fontId="2" type="noConversion"/>
  </si>
  <si>
    <t>위원회</t>
    <phoneticPr fontId="2" type="noConversion"/>
  </si>
  <si>
    <t>교육원</t>
    <phoneticPr fontId="2" type="noConversion"/>
  </si>
  <si>
    <t>행정안전부</t>
    <phoneticPr fontId="2" type="noConversion"/>
  </si>
  <si>
    <t>교체구입</t>
    <phoneticPr fontId="2" type="noConversion"/>
  </si>
  <si>
    <t>9월</t>
    <phoneticPr fontId="2" type="noConversion"/>
  </si>
  <si>
    <t>10월</t>
    <phoneticPr fontId="2" type="noConversion"/>
  </si>
  <si>
    <t>교체기준 경과</t>
    <phoneticPr fontId="2" type="noConversion"/>
  </si>
  <si>
    <t>매각</t>
    <phoneticPr fontId="2" type="noConversion"/>
  </si>
  <si>
    <t>교체기준 2/3경과하고 수리비 차량가 1/3초과</t>
    <phoneticPr fontId="2" type="noConversion"/>
  </si>
  <si>
    <t>소나타NF</t>
    <phoneticPr fontId="2" type="noConversion"/>
  </si>
  <si>
    <t>SM5</t>
    <phoneticPr fontId="2" type="noConversion"/>
  </si>
  <si>
    <t>7년 11월</t>
    <phoneticPr fontId="2" type="noConversion"/>
  </si>
  <si>
    <t>6년 1월</t>
    <phoneticPr fontId="2" type="noConversion"/>
  </si>
  <si>
    <t>차량 구입 현황</t>
    <phoneticPr fontId="2" type="noConversion"/>
  </si>
  <si>
    <t>구입금액/
월임차료
(천원)</t>
    <phoneticPr fontId="2" type="noConversion"/>
  </si>
  <si>
    <t>02더1524</t>
    <phoneticPr fontId="2" type="noConversion"/>
  </si>
  <si>
    <t>02너8890</t>
    <phoneticPr fontId="2" type="noConversion"/>
  </si>
  <si>
    <t>02버4500</t>
    <phoneticPr fontId="2" type="noConversion"/>
  </si>
  <si>
    <t>02너1120</t>
    <phoneticPr fontId="2" type="noConversion"/>
  </si>
  <si>
    <t>02사1760</t>
    <phoneticPr fontId="2" type="noConversion"/>
  </si>
  <si>
    <t>02버2904</t>
    <phoneticPr fontId="2" type="noConversion"/>
  </si>
  <si>
    <t>준수</t>
    <phoneticPr fontId="2" type="noConversion"/>
  </si>
  <si>
    <t>7년</t>
    <phoneticPr fontId="2" type="noConversion"/>
  </si>
  <si>
    <t>소렌토TLX</t>
    <phoneticPr fontId="2" type="noConversion"/>
  </si>
  <si>
    <t>2년7월</t>
    <phoneticPr fontId="2" type="noConversion"/>
  </si>
  <si>
    <r>
      <t xml:space="preserve">★하나 선택
-일반형
-다목적형(SUV)
-승용겸화물형
</t>
    </r>
    <r>
      <rPr>
        <sz val="10"/>
        <color indexed="10"/>
        <rFont val="돋움"/>
        <family val="3"/>
        <charset val="129"/>
      </rPr>
      <t>*승용차만 작성</t>
    </r>
    <phoneticPr fontId="2" type="noConversion"/>
  </si>
  <si>
    <t>다목적형(SUV)</t>
    <phoneticPr fontId="2" type="noConversion"/>
  </si>
  <si>
    <r>
      <t>경차, 전기차, 하이브리드차</t>
    </r>
    <r>
      <rPr>
        <sz val="12"/>
        <rFont val="돋움"/>
        <family val="3"/>
        <charset val="129"/>
      </rPr>
      <t>(친환경 차량으로 전환 완료한 차량)</t>
    </r>
    <phoneticPr fontId="2" type="noConversion"/>
  </si>
  <si>
    <r>
      <t>비친환경</t>
    </r>
    <r>
      <rPr>
        <sz val="12"/>
        <rFont val="돋움"/>
        <family val="3"/>
        <charset val="129"/>
      </rPr>
      <t>(전환 대상이나 아직 전환하지 않은 차량이나 친환경차량이 아닌 차량으로 교체한 차량)</t>
    </r>
    <phoneticPr fontId="2" type="noConversion"/>
  </si>
  <si>
    <r>
      <t xml:space="preserve">   - </t>
    </r>
    <r>
      <rPr>
        <b/>
        <sz val="12"/>
        <rFont val="돋움"/>
        <family val="3"/>
        <charset val="129"/>
      </rPr>
      <t>비대상</t>
    </r>
    <r>
      <rPr>
        <sz val="12"/>
        <rFont val="돋움"/>
        <family val="3"/>
        <charset val="129"/>
      </rPr>
      <t xml:space="preserve"> : 고속도로 및 산악지역 순찰용 등 </t>
    </r>
    <r>
      <rPr>
        <b/>
        <sz val="12"/>
        <rFont val="돋움"/>
        <family val="3"/>
        <charset val="129"/>
      </rPr>
      <t>전환 제외 차량</t>
    </r>
    <phoneticPr fontId="2" type="noConversion"/>
  </si>
  <si>
    <t>차관(급)</t>
    <phoneticPr fontId="2" type="noConversion"/>
  </si>
  <si>
    <r>
      <t xml:space="preserve">★ 단위가 천원임
*임차료는 
 월지급금액
</t>
    </r>
    <r>
      <rPr>
        <sz val="10"/>
        <color indexed="10"/>
        <rFont val="돋움"/>
        <family val="3"/>
        <charset val="129"/>
      </rPr>
      <t xml:space="preserve">※ 관리전환,이체받은 것도구입금액 등록 </t>
    </r>
    <phoneticPr fontId="2" type="noConversion"/>
  </si>
  <si>
    <t>수리비 과다</t>
    <phoneticPr fontId="2" type="noConversion"/>
  </si>
  <si>
    <r>
      <t xml:space="preserve">③경차 및 환경
  친화적 차량
  </t>
    </r>
    <r>
      <rPr>
        <b/>
        <sz val="11"/>
        <color indexed="12"/>
        <rFont val="돋움"/>
        <family val="3"/>
        <charset val="129"/>
      </rPr>
      <t>전환대상</t>
    </r>
    <r>
      <rPr>
        <b/>
        <sz val="11"/>
        <rFont val="돋움"/>
        <family val="3"/>
        <charset val="129"/>
      </rPr>
      <t xml:space="preserve">
       (A)</t>
    </r>
    <phoneticPr fontId="2" type="noConversion"/>
  </si>
  <si>
    <r>
      <t xml:space="preserve">②경차 및 환경
 친화적 차량
 </t>
    </r>
    <r>
      <rPr>
        <b/>
        <sz val="11"/>
        <color indexed="60"/>
        <rFont val="돋움"/>
        <family val="3"/>
        <charset val="129"/>
      </rPr>
      <t>전환제외</t>
    </r>
    <r>
      <rPr>
        <b/>
        <sz val="11"/>
        <rFont val="돋움"/>
        <family val="3"/>
        <charset val="129"/>
      </rPr>
      <t xml:space="preserve"> 대상
</t>
    </r>
    <phoneticPr fontId="2" type="noConversion"/>
  </si>
  <si>
    <t>합계</t>
    <phoneticPr fontId="2" type="noConversion"/>
  </si>
  <si>
    <t>중앙행정기관명</t>
    <phoneticPr fontId="2" type="noConversion"/>
  </si>
  <si>
    <t>담당부서
(전화번호)</t>
    <phoneticPr fontId="2" type="noConversion"/>
  </si>
  <si>
    <t>③ 공무용 표시를 앞유리나 뒷유리 쪽에 놓아 둔다.</t>
    <phoneticPr fontId="2" type="noConversion"/>
  </si>
  <si>
    <t>순번</t>
    <phoneticPr fontId="2" type="noConversion"/>
  </si>
  <si>
    <t>설문내용</t>
    <phoneticPr fontId="2" type="noConversion"/>
  </si>
  <si>
    <t>답변</t>
    <phoneticPr fontId="2" type="noConversion"/>
  </si>
  <si>
    <t>① 공무용 표시를 운전석과 조수석 옆문에 고정식으로 부착하고 있다.</t>
    <phoneticPr fontId="2" type="noConversion"/>
  </si>
  <si>
    <t>② 공무용 표시를 운전석과 조수석 옆문에 자석식으로 탈ㆍ부착하고 있다.</t>
    <phoneticPr fontId="2" type="noConversion"/>
  </si>
  <si>
    <t>① 공개경쟁입찰     ② 제한경쟁입찰     ③ 특정 보험사와 수의계약</t>
    <phoneticPr fontId="2" type="noConversion"/>
  </si>
  <si>
    <t>④ 기타(                                                 )</t>
    <phoneticPr fontId="2" type="noConversion"/>
  </si>
  <si>
    <t>① 정부구매카드 결재     ② 쿠폰 발행    ③ 현금지급</t>
    <phoneticPr fontId="2" type="noConversion"/>
  </si>
  <si>
    <t>① 정기적으로 일괄지급     ② 운전자 청구시 지급    ③ 운전자 직접 구매</t>
    <phoneticPr fontId="2" type="noConversion"/>
  </si>
  <si>
    <t>① 마일리지(포인트) 적립     ② 약정 할인률 적용    ③ 사은품 제공</t>
    <phoneticPr fontId="2" type="noConversion"/>
  </si>
  <si>
    <t>업무용 차량의 공무용 표시는 어떻게 하고 있는가</t>
    <phoneticPr fontId="2" type="noConversion"/>
  </si>
  <si>
    <t>공무용 표시는 어떻게 제작하고 있는가</t>
    <phoneticPr fontId="2" type="noConversion"/>
  </si>
  <si>
    <t>공용차량 보험사는 어떻게 선정하고 있는가</t>
    <phoneticPr fontId="2" type="noConversion"/>
  </si>
  <si>
    <t>차량별 보험은 어떻게 하고 있는가</t>
    <phoneticPr fontId="2" type="noConversion"/>
  </si>
  <si>
    <t>주유소 선정시 예산절감을 위한 대책은</t>
    <phoneticPr fontId="2" type="noConversion"/>
  </si>
  <si>
    <t>유류 대금 지급 방법은</t>
    <phoneticPr fontId="2" type="noConversion"/>
  </si>
  <si>
    <t>공용차량 관리를 위한 소모품 지급방법은</t>
    <phoneticPr fontId="2" type="noConversion"/>
  </si>
  <si>
    <t>공용차량 운영현황을 공개하고 있는가</t>
    <phoneticPr fontId="2" type="noConversion"/>
  </si>
  <si>
    <t>공용차량 운영관련 설문 및 건의사항</t>
    <phoneticPr fontId="2" type="noConversion"/>
  </si>
  <si>
    <t>☺우수사례 및 건의사항</t>
    <phoneticPr fontId="2" type="noConversion"/>
  </si>
  <si>
    <t>☺설문조사</t>
    <phoneticPr fontId="2" type="noConversion"/>
  </si>
  <si>
    <t>④ 공무용 표시를 하지 않고 있다.</t>
    <phoneticPr fontId="2" type="noConversion"/>
  </si>
  <si>
    <t>① 기관로고                    ② 공용차량                     ③ 정부마크</t>
    <phoneticPr fontId="2" type="noConversion"/>
  </si>
  <si>
    <t>① 일괄가입         ② 차량별 개별 가입          ③ 기타(                       )</t>
    <phoneticPr fontId="2" type="noConversion"/>
  </si>
  <si>
    <t>① 공개경쟁입찰       ② 제한경쟁입찰        ③ 특정 주유소와 수의계약</t>
    <phoneticPr fontId="2" type="noConversion"/>
  </si>
  <si>
    <t>공용차량 유류 구입을 위한 주유소는 어떻게 선정하고 있는가</t>
    <phoneticPr fontId="2" type="noConversion"/>
  </si>
  <si>
    <t>① 기관 홈페이지에 공개        ② 미공개          ③ 기타(                  )</t>
    <phoneticPr fontId="2" type="noConversion"/>
  </si>
  <si>
    <t>2012년도 공용차량 정수 및 운영현황</t>
    <phoneticPr fontId="2" type="noConversion"/>
  </si>
  <si>
    <t>④ 기타( 공공조달 유류구매카드 이용     )</t>
    <phoneticPr fontId="2" type="noConversion"/>
  </si>
  <si>
    <t>서울지방중소기업청</t>
    <phoneticPr fontId="2" type="noConversion"/>
  </si>
  <si>
    <t>부산울산지방중소기업청</t>
    <phoneticPr fontId="2" type="noConversion"/>
  </si>
  <si>
    <t>대구경북지방중소기업청</t>
    <phoneticPr fontId="2" type="noConversion"/>
  </si>
  <si>
    <t>광주전남지방중소기업청</t>
    <phoneticPr fontId="2" type="noConversion"/>
  </si>
  <si>
    <t>경기지방중소기업청</t>
    <phoneticPr fontId="2" type="noConversion"/>
  </si>
  <si>
    <t>인천지방중소기업청</t>
    <phoneticPr fontId="2" type="noConversion"/>
  </si>
  <si>
    <t>대전충남지방중소기업청</t>
    <phoneticPr fontId="2" type="noConversion"/>
  </si>
  <si>
    <t>강원지방중소기업청</t>
    <phoneticPr fontId="2" type="noConversion"/>
  </si>
  <si>
    <t>충북지방중소기업청</t>
    <phoneticPr fontId="2" type="noConversion"/>
  </si>
  <si>
    <t>전북지방중소기업청</t>
    <phoneticPr fontId="2" type="noConversion"/>
  </si>
  <si>
    <t>경남지방중소기업청</t>
    <phoneticPr fontId="2" type="noConversion"/>
  </si>
  <si>
    <t>본청</t>
    <phoneticPr fontId="2" type="noConversion"/>
  </si>
  <si>
    <t>대전지방중소기업청</t>
    <phoneticPr fontId="2" type="noConversion"/>
  </si>
  <si>
    <t>경남지방중소기업청</t>
  </si>
  <si>
    <t>부산기계공업고등학교</t>
  </si>
  <si>
    <t>구미전자공업고등학교</t>
  </si>
  <si>
    <t>전북기계공업고등학교</t>
  </si>
  <si>
    <t>서울지방중소기업청</t>
  </si>
  <si>
    <t>광주·전남중소기업청</t>
  </si>
  <si>
    <t>부산기계공업고등학교</t>
    <phoneticPr fontId="2" type="noConversion"/>
  </si>
  <si>
    <t>구미전자공업고등학교</t>
    <phoneticPr fontId="2" type="noConversion"/>
  </si>
  <si>
    <t>전북기계공업고등학교</t>
    <phoneticPr fontId="2" type="noConversion"/>
  </si>
  <si>
    <t>광주·전남중소기업청</t>
    <phoneticPr fontId="2" type="noConversion"/>
  </si>
  <si>
    <t>소나타 하이브리드</t>
    <phoneticPr fontId="2" type="noConversion"/>
  </si>
  <si>
    <t>K5</t>
    <phoneticPr fontId="2" type="noConversion"/>
  </si>
  <si>
    <t>그랜드스타렉스</t>
    <phoneticPr fontId="2" type="noConversion"/>
  </si>
  <si>
    <t>72라5680</t>
    <phoneticPr fontId="2" type="noConversion"/>
  </si>
  <si>
    <t>카니발</t>
    <phoneticPr fontId="2" type="noConversion"/>
  </si>
  <si>
    <t>대우로얄스타BH090</t>
    <phoneticPr fontId="2" type="noConversion"/>
  </si>
  <si>
    <t>41허9210</t>
    <phoneticPr fontId="2" type="noConversion"/>
  </si>
  <si>
    <t>51허9110</t>
    <phoneticPr fontId="2" type="noConversion"/>
  </si>
  <si>
    <t>인천계양구청</t>
    <phoneticPr fontId="2" type="noConversion"/>
  </si>
  <si>
    <t>1년</t>
    <phoneticPr fontId="2" type="noConversion"/>
  </si>
  <si>
    <t>부산광역시</t>
    <phoneticPr fontId="2" type="noConversion"/>
  </si>
  <si>
    <t>제네시스</t>
    <phoneticPr fontId="2" type="noConversion"/>
  </si>
  <si>
    <t>31저5493</t>
    <phoneticPr fontId="2" type="noConversion"/>
  </si>
  <si>
    <t>대전광역시</t>
    <phoneticPr fontId="2" type="noConversion"/>
  </si>
  <si>
    <t>1년 6월</t>
    <phoneticPr fontId="2" type="noConversion"/>
  </si>
  <si>
    <t>1년 11월</t>
    <phoneticPr fontId="2" type="noConversion"/>
  </si>
  <si>
    <t>1년 10월</t>
    <phoneticPr fontId="2" type="noConversion"/>
  </si>
  <si>
    <t>2년 8월</t>
    <phoneticPr fontId="2" type="noConversion"/>
  </si>
  <si>
    <t>4년 11월</t>
    <phoneticPr fontId="2" type="noConversion"/>
  </si>
  <si>
    <t>26로8481</t>
    <phoneticPr fontId="2" type="noConversion"/>
  </si>
  <si>
    <t>59서1210</t>
    <phoneticPr fontId="2" type="noConversion"/>
  </si>
  <si>
    <t>3월</t>
    <phoneticPr fontId="2" type="noConversion"/>
  </si>
  <si>
    <t>중소기업청</t>
    <phoneticPr fontId="2" type="noConversion"/>
  </si>
  <si>
    <t>중소기업청</t>
    <phoneticPr fontId="2" type="noConversion"/>
  </si>
  <si>
    <t>운영지원과
(042-481-4571)</t>
    <phoneticPr fontId="2" type="noConversion"/>
  </si>
  <si>
    <r>
      <t>김창수</t>
    </r>
    <r>
      <rPr>
        <u/>
        <sz val="12"/>
        <rFont val="돋움"/>
        <family val="3"/>
        <charset val="129"/>
      </rPr>
      <t xml:space="preserve">
</t>
    </r>
    <r>
      <rPr>
        <sz val="12"/>
        <rFont val="돋움"/>
        <family val="3"/>
        <charset val="129"/>
      </rPr>
      <t>(crazypoet@smba.go.kr)</t>
    </r>
    <phoneticPr fontId="2" type="noConversion"/>
  </si>
  <si>
    <t>충북지방중소기업청</t>
    <phoneticPr fontId="2" type="noConversion"/>
  </si>
  <si>
    <t>42주9892</t>
    <phoneticPr fontId="2" type="noConversion"/>
  </si>
  <si>
    <t>청주흥덕구청</t>
    <phoneticPr fontId="2" type="noConversion"/>
  </si>
  <si>
    <t>EF소나타</t>
    <phoneticPr fontId="2" type="noConversion"/>
  </si>
  <si>
    <t>52나6554</t>
    <phoneticPr fontId="2" type="noConversion"/>
  </si>
  <si>
    <t>6월</t>
    <phoneticPr fontId="2" type="noConversion"/>
  </si>
  <si>
    <t>스타렉스</t>
    <phoneticPr fontId="2" type="noConversion"/>
  </si>
  <si>
    <t>75다7130</t>
    <phoneticPr fontId="2" type="noConversion"/>
  </si>
  <si>
    <t>1년 8월</t>
    <phoneticPr fontId="2" type="noConversion"/>
  </si>
  <si>
    <t>8년2월</t>
    <phoneticPr fontId="2" type="noConversion"/>
  </si>
  <si>
    <t>소나타하이브리드</t>
    <phoneticPr fontId="2" type="noConversion"/>
  </si>
  <si>
    <t>3년</t>
    <phoneticPr fontId="2" type="noConversion"/>
  </si>
  <si>
    <t>임차반납</t>
    <phoneticPr fontId="2" type="noConversion"/>
  </si>
  <si>
    <t>서울구로구청</t>
    <phoneticPr fontId="2" type="noConversion"/>
  </si>
  <si>
    <t>잦은고장</t>
    <phoneticPr fontId="2" type="noConversion"/>
  </si>
  <si>
    <t>05소5308</t>
    <phoneticPr fontId="2" type="noConversion"/>
  </si>
  <si>
    <t>전주시</t>
    <phoneticPr fontId="2" type="noConversion"/>
  </si>
  <si>
    <t>7년 10개월</t>
    <phoneticPr fontId="2" type="noConversion"/>
  </si>
  <si>
    <t>봉고</t>
    <phoneticPr fontId="2" type="noConversion"/>
  </si>
  <si>
    <t>94누5464</t>
    <phoneticPr fontId="2" type="noConversion"/>
  </si>
  <si>
    <t>7년 7개월</t>
    <phoneticPr fontId="2" type="noConversion"/>
  </si>
  <si>
    <t>8년</t>
    <phoneticPr fontId="2" type="noConversion"/>
  </si>
  <si>
    <t>28주1808</t>
    <phoneticPr fontId="2" type="noConversion"/>
  </si>
  <si>
    <t>1년4월</t>
    <phoneticPr fontId="2" type="noConversion"/>
  </si>
  <si>
    <t>대우고속버스</t>
    <phoneticPr fontId="2" type="noConversion"/>
  </si>
  <si>
    <t>부산70가3724</t>
    <phoneticPr fontId="2" type="noConversion"/>
  </si>
  <si>
    <t>11년6월</t>
    <phoneticPr fontId="2" type="noConversion"/>
  </si>
  <si>
    <t>봉고3   1.5톤</t>
    <phoneticPr fontId="2" type="noConversion"/>
  </si>
  <si>
    <t>84나1476</t>
    <phoneticPr fontId="2" type="noConversion"/>
  </si>
  <si>
    <t>8년6월</t>
    <phoneticPr fontId="2" type="noConversion"/>
  </si>
  <si>
    <t>서울청 :  당초 승용차2대를 승용1대, 승합1대로 정수조정하여 2012년도말 승합차량 구매 후 '13년초 정수초과분 업무용 승용차1대 처분(매각) 예정</t>
    <phoneticPr fontId="2" type="noConversion"/>
  </si>
  <si>
    <t>서울지방중소기업청</t>
    <phoneticPr fontId="2" type="noConversion"/>
  </si>
  <si>
    <t>충북1, 서울1</t>
    <phoneticPr fontId="2" type="noConversion"/>
  </si>
  <si>
    <t>일반업무용</t>
    <phoneticPr fontId="2" type="noConversion"/>
  </si>
  <si>
    <t>소나타 NF</t>
    <phoneticPr fontId="2" type="noConversion"/>
  </si>
  <si>
    <r>
      <t>4</t>
    </r>
    <r>
      <rPr>
        <sz val="11"/>
        <rFont val="돋움"/>
        <family val="3"/>
        <charset val="129"/>
      </rPr>
      <t>3수8998</t>
    </r>
    <phoneticPr fontId="2" type="noConversion"/>
  </si>
  <si>
    <t>13년 초 처분예정</t>
    <phoneticPr fontId="2" type="noConversion"/>
  </si>
  <si>
    <t>누비라 2</t>
    <phoneticPr fontId="2" type="noConversion"/>
  </si>
  <si>
    <t>전북32마9229</t>
    <phoneticPr fontId="2" type="noConversion"/>
  </si>
  <si>
    <t>익산시청</t>
    <phoneticPr fontId="2" type="noConversion"/>
  </si>
  <si>
    <t>12년 5월</t>
    <phoneticPr fontId="2" type="noConversion"/>
  </si>
  <si>
    <t>전북82다7389</t>
    <phoneticPr fontId="2" type="noConversion"/>
  </si>
  <si>
    <t>9년 5월</t>
    <phoneticPr fontId="2" type="noConversion"/>
  </si>
  <si>
    <t>뉴그랜버드</t>
    <phoneticPr fontId="2" type="noConversion"/>
  </si>
  <si>
    <t>78마8936</t>
    <phoneticPr fontId="2" type="noConversion"/>
  </si>
  <si>
    <t>2년 3월</t>
    <phoneticPr fontId="2" type="noConversion"/>
  </si>
  <si>
    <t>22도4985</t>
    <phoneticPr fontId="2" type="noConversion"/>
  </si>
  <si>
    <t>대구광역시</t>
    <phoneticPr fontId="2" type="noConversion"/>
  </si>
  <si>
    <t>1년7월</t>
    <phoneticPr fontId="2" type="noConversion"/>
  </si>
  <si>
    <t>73서6631</t>
    <phoneticPr fontId="2" type="noConversion"/>
  </si>
  <si>
    <t>3년9월</t>
    <phoneticPr fontId="2" type="noConversion"/>
  </si>
  <si>
    <t>32조8280</t>
    <phoneticPr fontId="2" type="noConversion"/>
  </si>
  <si>
    <t>창원시청</t>
    <phoneticPr fontId="2" type="noConversion"/>
  </si>
  <si>
    <t>1년 3월</t>
    <phoneticPr fontId="2" type="noConversion"/>
  </si>
  <si>
    <t>79노4102</t>
    <phoneticPr fontId="2" type="noConversion"/>
  </si>
  <si>
    <t>3년 11월</t>
    <phoneticPr fontId="2" type="noConversion"/>
  </si>
  <si>
    <t>본청1, 부산기계1, 경남1, 부산청1</t>
    <phoneticPr fontId="2" type="noConversion"/>
  </si>
  <si>
    <t>17서9680</t>
    <phoneticPr fontId="2" type="noConversion"/>
  </si>
  <si>
    <t>7년 7월</t>
    <phoneticPr fontId="2" type="noConversion"/>
  </si>
  <si>
    <t>53버8144</t>
    <phoneticPr fontId="2" type="noConversion"/>
  </si>
  <si>
    <t>울산광역시</t>
    <phoneticPr fontId="2" type="noConversion"/>
  </si>
  <si>
    <t>1년 1월</t>
    <phoneticPr fontId="2" type="noConversion"/>
  </si>
  <si>
    <t>72저6308</t>
    <phoneticPr fontId="2" type="noConversion"/>
  </si>
  <si>
    <t>6년 10월</t>
    <phoneticPr fontId="2" type="noConversion"/>
  </si>
  <si>
    <t>23버9432</t>
    <phoneticPr fontId="2" type="noConversion"/>
  </si>
  <si>
    <t>광주광역시 서구청</t>
    <phoneticPr fontId="2" type="noConversion"/>
  </si>
  <si>
    <t>스타렉스(승합)</t>
    <phoneticPr fontId="2" type="noConversion"/>
  </si>
  <si>
    <t>79부2390</t>
    <phoneticPr fontId="2" type="noConversion"/>
  </si>
  <si>
    <t>제주특별자치도</t>
    <phoneticPr fontId="2" type="noConversion"/>
  </si>
  <si>
    <t>스타렉스(화물)</t>
    <phoneticPr fontId="2" type="noConversion"/>
  </si>
  <si>
    <t>87러5413</t>
    <phoneticPr fontId="2" type="noConversion"/>
  </si>
  <si>
    <t>6년 5월</t>
    <phoneticPr fontId="2" type="noConversion"/>
  </si>
  <si>
    <t>대구지방중소기업청</t>
    <phoneticPr fontId="2" type="noConversion"/>
  </si>
  <si>
    <t>부산지방중소기업청</t>
    <phoneticPr fontId="2" type="noConversion"/>
  </si>
  <si>
    <t>광주지방중소기업청</t>
    <phoneticPr fontId="2" type="noConversion"/>
  </si>
  <si>
    <t>-</t>
    <phoneticPr fontId="2" type="noConversion"/>
  </si>
  <si>
    <t>NF 소나타</t>
    <phoneticPr fontId="2" type="noConversion"/>
  </si>
  <si>
    <t>대전유성구청</t>
    <phoneticPr fontId="2" type="noConversion"/>
  </si>
  <si>
    <t>2009.4.9</t>
    <phoneticPr fontId="2" type="noConversion"/>
  </si>
  <si>
    <t>3년8개월</t>
    <phoneticPr fontId="2" type="noConversion"/>
  </si>
  <si>
    <t>NEW EF소나타</t>
    <phoneticPr fontId="2" type="noConversion"/>
  </si>
  <si>
    <t>2004.7.14</t>
    <phoneticPr fontId="2" type="noConversion"/>
  </si>
  <si>
    <t>8년5개월</t>
    <phoneticPr fontId="2" type="noConversion"/>
  </si>
  <si>
    <t>87누 2938</t>
    <phoneticPr fontId="2" type="noConversion"/>
  </si>
  <si>
    <t>2007.5.2</t>
    <phoneticPr fontId="2" type="noConversion"/>
  </si>
  <si>
    <t>5년7개월</t>
    <phoneticPr fontId="2" type="noConversion"/>
  </si>
  <si>
    <t>라세티</t>
    <phoneticPr fontId="2" type="noConversion"/>
  </si>
  <si>
    <t>32다3387</t>
    <phoneticPr fontId="2" type="noConversion"/>
  </si>
  <si>
    <t>7년2월</t>
    <phoneticPr fontId="2" type="noConversion"/>
  </si>
  <si>
    <t>차량교체</t>
    <phoneticPr fontId="2" type="noConversion"/>
  </si>
  <si>
    <t>매각(온비드)</t>
    <phoneticPr fontId="2" type="noConversion"/>
  </si>
  <si>
    <t>43수8998</t>
    <phoneticPr fontId="2" type="noConversion"/>
  </si>
  <si>
    <t>과천시</t>
    <phoneticPr fontId="2" type="noConversion"/>
  </si>
  <si>
    <t>24두5947</t>
    <phoneticPr fontId="2" type="noConversion"/>
  </si>
  <si>
    <t>0년11월</t>
    <phoneticPr fontId="2" type="noConversion"/>
  </si>
  <si>
    <t>경기1</t>
    <phoneticPr fontId="2" type="noConversion"/>
  </si>
  <si>
    <t>58수5581</t>
    <phoneticPr fontId="2" type="noConversion"/>
  </si>
  <si>
    <t>수원시청</t>
    <phoneticPr fontId="2" type="noConversion"/>
  </si>
  <si>
    <t>58오9531</t>
    <phoneticPr fontId="2" type="noConversion"/>
  </si>
  <si>
    <t>2년 1월</t>
    <phoneticPr fontId="2" type="noConversion"/>
  </si>
  <si>
    <t>89다2942</t>
    <phoneticPr fontId="2" type="noConversion"/>
  </si>
  <si>
    <t>5년 9월</t>
    <phoneticPr fontId="2" type="noConversion"/>
  </si>
  <si>
    <t>22주3120</t>
    <phoneticPr fontId="2" type="noConversion"/>
  </si>
  <si>
    <t>강원도 춘천시</t>
    <phoneticPr fontId="2" type="noConversion"/>
  </si>
  <si>
    <t>2년9월</t>
    <phoneticPr fontId="2" type="noConversion"/>
  </si>
  <si>
    <t xml:space="preserve">그랜드 스타렉스 </t>
    <phoneticPr fontId="2" type="noConversion"/>
  </si>
  <si>
    <t>85누7669</t>
    <phoneticPr fontId="2" type="noConversion"/>
  </si>
  <si>
    <t>1년11월</t>
    <phoneticPr fontId="2" type="noConversion"/>
  </si>
  <si>
    <t>인천지방중소기첩청</t>
    <phoneticPr fontId="2" type="noConversion"/>
  </si>
  <si>
    <t>승용(업무용)</t>
    <phoneticPr fontId="2" type="noConversion"/>
  </si>
  <si>
    <t>중형</t>
    <phoneticPr fontId="2" type="noConversion"/>
  </si>
  <si>
    <t>일반형</t>
    <phoneticPr fontId="2" type="noConversion"/>
  </si>
  <si>
    <t>구입</t>
    <phoneticPr fontId="2" type="noConversion"/>
  </si>
  <si>
    <t>11거8178</t>
    <phoneticPr fontId="2" type="noConversion"/>
  </si>
  <si>
    <t>변동없음</t>
  </si>
  <si>
    <t>인천시 남동구</t>
  </si>
  <si>
    <t>승합용</t>
    <phoneticPr fontId="2" type="noConversion"/>
  </si>
  <si>
    <t>소형</t>
    <phoneticPr fontId="2" type="noConversion"/>
  </si>
  <si>
    <t>그랜드 스타렉스</t>
    <phoneticPr fontId="2" type="noConversion"/>
  </si>
  <si>
    <t>73누6031</t>
  </si>
  <si>
    <t>구미전자공업고등학교</t>
    <phoneticPr fontId="2" type="noConversion"/>
  </si>
  <si>
    <t>비친환경차</t>
  </si>
  <si>
    <t>아반떼XD</t>
    <phoneticPr fontId="2" type="noConversion"/>
  </si>
  <si>
    <t>경북41모6281</t>
    <phoneticPr fontId="2" type="noConversion"/>
  </si>
  <si>
    <t>구미시청</t>
    <phoneticPr fontId="2" type="noConversion"/>
  </si>
  <si>
    <t>9년 9월</t>
    <phoneticPr fontId="2" type="noConversion"/>
  </si>
  <si>
    <t>비친환경차</t>
    <phoneticPr fontId="2" type="noConversion"/>
  </si>
  <si>
    <t>대우고속FX120</t>
    <phoneticPr fontId="2" type="noConversion"/>
  </si>
  <si>
    <t>79오8762</t>
    <phoneticPr fontId="2" type="noConversion"/>
  </si>
  <si>
    <t>7년</t>
    <phoneticPr fontId="2" type="noConversion"/>
  </si>
  <si>
    <t>2007-05.02</t>
    <phoneticPr fontId="2" type="noConversion"/>
  </si>
  <si>
    <t>토스카</t>
    <phoneticPr fontId="2" type="noConversion"/>
  </si>
  <si>
    <t>2년 2월</t>
    <phoneticPr fontId="2" type="noConversion"/>
  </si>
  <si>
    <t>8년</t>
    <phoneticPr fontId="2" type="noConversion"/>
  </si>
  <si>
    <t>비대상</t>
    <phoneticPr fontId="2" type="noConversion"/>
  </si>
  <si>
    <t>66도1086</t>
    <phoneticPr fontId="2" type="noConversion"/>
  </si>
  <si>
    <t>15러4232</t>
    <phoneticPr fontId="2" type="noConversion"/>
  </si>
  <si>
    <t>68서7281</t>
    <phoneticPr fontId="2" type="noConversion"/>
  </si>
  <si>
    <t>74오1391</t>
    <phoneticPr fontId="2" type="noConversion"/>
  </si>
  <si>
    <t>62우 5959</t>
    <phoneticPr fontId="2" type="noConversion"/>
  </si>
  <si>
    <t>69가 7435</t>
    <phoneticPr fontId="2" type="noConversion"/>
  </si>
  <si>
    <r>
      <t>★하나 선택
-경차, 전기차
-하이브리드차
-비친환경차
-비대상</t>
    </r>
    <r>
      <rPr>
        <sz val="10"/>
        <rFont val="돋움"/>
        <family val="3"/>
        <charset val="129"/>
      </rPr>
      <t xml:space="preserve">
  (순찰차 등)
</t>
    </r>
    <r>
      <rPr>
        <sz val="10"/>
        <color indexed="10"/>
        <rFont val="돋움"/>
        <family val="3"/>
        <charset val="129"/>
      </rPr>
      <t>※업무용승용
  차량만 작성</t>
    </r>
    <phoneticPr fontId="2" type="noConversion"/>
  </si>
  <si>
    <r>
      <t xml:space="preserve">★날짜타입 준수
→YYYY-MM-DD
※2010.01.31(X)
  10.1.31(X)
  2010.01(X)
</t>
    </r>
    <r>
      <rPr>
        <sz val="10"/>
        <color indexed="10"/>
        <rFont val="돋움"/>
        <family val="3"/>
        <charset val="129"/>
      </rPr>
      <t>※ 관리전환,이체받은 것도 당초 구입일자 등록</t>
    </r>
    <phoneticPr fontId="2" type="noConversion"/>
  </si>
  <si>
    <r>
      <t>★하나 선택
-승용(전용)
-</t>
    </r>
    <r>
      <rPr>
        <sz val="10"/>
        <rFont val="돋움"/>
        <family val="3"/>
        <charset val="129"/>
      </rPr>
      <t>승용(업무용)
-승합용
-화물용
-특수용</t>
    </r>
    <phoneticPr fontId="2" type="noConversion"/>
  </si>
  <si>
    <t>계약기간만료
(임차)</t>
    <phoneticPr fontId="2" type="noConversion"/>
  </si>
  <si>
    <t>전북지방중소기업청</t>
    <phoneticPr fontId="2" type="noConversion"/>
  </si>
  <si>
    <t>서울지방중소기업청</t>
    <phoneticPr fontId="2" type="noConversion"/>
  </si>
  <si>
    <t>비대상</t>
    <phoneticPr fontId="2" type="noConversion"/>
  </si>
  <si>
    <t>그랜드스타렉스</t>
    <phoneticPr fontId="2" type="noConversion"/>
  </si>
  <si>
    <t>73마7884</t>
    <phoneticPr fontId="2" type="noConversion"/>
  </si>
  <si>
    <t>교체구입</t>
    <phoneticPr fontId="2" type="noConversion"/>
  </si>
  <si>
    <t>과천시</t>
    <phoneticPr fontId="2" type="noConversion"/>
  </si>
  <si>
    <t>0년1월</t>
    <phoneticPr fontId="2" type="noConversion"/>
  </si>
  <si>
    <t>소나타 NF</t>
    <phoneticPr fontId="2" type="noConversion"/>
  </si>
  <si>
    <t>43수8998</t>
    <phoneticPr fontId="2" type="noConversion"/>
  </si>
  <si>
    <t>처분(예정)</t>
    <phoneticPr fontId="2" type="noConversion"/>
  </si>
  <si>
    <t>처분예정</t>
    <phoneticPr fontId="2" type="noConversion"/>
  </si>
  <si>
    <t>7년8월</t>
    <phoneticPr fontId="2" type="noConversion"/>
  </si>
  <si>
    <t>승합</t>
    <phoneticPr fontId="2" type="noConversion"/>
  </si>
  <si>
    <t>스타렉스</t>
    <phoneticPr fontId="2" type="noConversion"/>
  </si>
  <si>
    <t>6-2. 임차(해당사항없음)</t>
    <phoneticPr fontId="2" type="noConversion"/>
  </si>
  <si>
    <t>④ 기타( 불특정 다수의 보험사와 수의계약)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</si>
</sst>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0.0%"/>
    <numFmt numFmtId="178" formatCode="0;[Red]0"/>
  </numFmts>
  <fonts count="6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4"/>
      <color indexed="12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9.9"/>
      <name val="돋움"/>
      <family val="3"/>
      <charset val="129"/>
    </font>
    <font>
      <sz val="11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b/>
      <sz val="11"/>
      <name val="돋움체"/>
      <family val="3"/>
      <charset val="129"/>
    </font>
    <font>
      <sz val="11"/>
      <name val="돋움체"/>
      <family val="3"/>
      <charset val="129"/>
    </font>
    <font>
      <sz val="11"/>
      <color indexed="14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2"/>
      <color indexed="12"/>
      <name val="돋움"/>
      <family val="3"/>
      <charset val="129"/>
    </font>
    <font>
      <sz val="12"/>
      <color indexed="10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63"/>
      <name val="돋움"/>
      <family val="3"/>
      <charset val="129"/>
    </font>
    <font>
      <sz val="11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color indexed="12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16"/>
      <name val="돋움"/>
      <family val="3"/>
      <charset val="129"/>
    </font>
    <font>
      <b/>
      <sz val="14"/>
      <name val="돋움체"/>
      <family val="3"/>
      <charset val="129"/>
    </font>
    <font>
      <sz val="11"/>
      <color indexed="10"/>
      <name val="돋움체"/>
      <family val="3"/>
      <charset val="129"/>
    </font>
    <font>
      <b/>
      <u/>
      <sz val="11"/>
      <color indexed="12"/>
      <name val="돋움"/>
      <family val="3"/>
      <charset val="129"/>
    </font>
    <font>
      <b/>
      <sz val="18"/>
      <name val="HY울릉도M"/>
      <family val="1"/>
      <charset val="129"/>
    </font>
    <font>
      <b/>
      <sz val="10"/>
      <color indexed="10"/>
      <name val="돋움"/>
      <family val="3"/>
      <charset val="129"/>
    </font>
    <font>
      <b/>
      <sz val="20"/>
      <name val="돋움체"/>
      <family val="3"/>
      <charset val="129"/>
    </font>
    <font>
      <b/>
      <sz val="20"/>
      <name val="돋움"/>
      <family val="3"/>
      <charset val="129"/>
    </font>
    <font>
      <b/>
      <sz val="12"/>
      <color indexed="17"/>
      <name val="돋움"/>
      <family val="3"/>
      <charset val="129"/>
    </font>
    <font>
      <sz val="12"/>
      <color indexed="12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돋움체"/>
      <family val="3"/>
      <charset val="129"/>
    </font>
    <font>
      <b/>
      <sz val="18"/>
      <name val="돋움체"/>
      <family val="3"/>
      <charset val="129"/>
    </font>
    <font>
      <b/>
      <sz val="11"/>
      <color indexed="60"/>
      <name val="돋움"/>
      <family val="3"/>
      <charset val="129"/>
    </font>
    <font>
      <sz val="10"/>
      <color indexed="12"/>
      <name val="돋움체"/>
      <family val="3"/>
      <charset val="129"/>
    </font>
    <font>
      <b/>
      <sz val="18"/>
      <name val="굴림체"/>
      <family val="3"/>
      <charset val="129"/>
    </font>
    <font>
      <u/>
      <sz val="12"/>
      <name val="돋움"/>
      <family val="3"/>
      <charset val="129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0070C0"/>
      <name val="돋움"/>
      <family val="3"/>
      <charset val="129"/>
    </font>
    <font>
      <sz val="11"/>
      <color rgb="FF0070C0"/>
      <name val="돋움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4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24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shrinkToFit="1"/>
    </xf>
    <xf numFmtId="0" fontId="11" fillId="0" borderId="0" xfId="0" applyFont="1" applyFill="1" applyBorder="1" applyAlignment="1">
      <alignment horizontal="center" shrinkToFit="1"/>
    </xf>
    <xf numFmtId="0" fontId="19" fillId="0" borderId="0" xfId="0" applyFont="1" applyBorder="1" applyAlignment="1">
      <alignment horizontal="left" vertical="center"/>
    </xf>
    <xf numFmtId="0" fontId="21" fillId="0" borderId="0" xfId="0" applyFont="1"/>
    <xf numFmtId="0" fontId="7" fillId="0" borderId="0" xfId="0" applyFont="1"/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7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29" fillId="4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4" fontId="4" fillId="0" borderId="33" xfId="0" applyNumberFormat="1" applyFont="1" applyFill="1" applyBorder="1" applyAlignment="1">
      <alignment horizontal="center" vertical="center"/>
    </xf>
    <xf numFmtId="178" fontId="27" fillId="0" borderId="12" xfId="1" applyNumberFormat="1" applyFont="1" applyFill="1" applyBorder="1" applyAlignment="1">
      <alignment horizontal="center" vertical="center"/>
    </xf>
    <xf numFmtId="178" fontId="25" fillId="5" borderId="21" xfId="1" applyNumberFormat="1" applyFont="1" applyFill="1" applyBorder="1" applyAlignment="1">
      <alignment horizontal="center" vertical="center"/>
    </xf>
    <xf numFmtId="178" fontId="27" fillId="0" borderId="2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26" fillId="0" borderId="12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left" vertical="top" wrapText="1"/>
    </xf>
    <xf numFmtId="0" fontId="14" fillId="6" borderId="9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left" vertical="center"/>
    </xf>
    <xf numFmtId="0" fontId="3" fillId="6" borderId="4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78" fontId="25" fillId="3" borderId="24" xfId="1" applyNumberFormat="1" applyFont="1" applyFill="1" applyBorder="1" applyAlignment="1">
      <alignment horizontal="center" vertical="center"/>
    </xf>
    <xf numFmtId="178" fontId="26" fillId="0" borderId="25" xfId="0" applyNumberFormat="1" applyFont="1" applyBorder="1" applyAlignment="1">
      <alignment horizontal="center" vertical="center" wrapText="1"/>
    </xf>
    <xf numFmtId="178" fontId="26" fillId="0" borderId="23" xfId="0" applyNumberFormat="1" applyFont="1" applyBorder="1" applyAlignment="1">
      <alignment horizontal="center" vertical="center" wrapText="1"/>
    </xf>
    <xf numFmtId="178" fontId="25" fillId="0" borderId="25" xfId="1" applyNumberFormat="1" applyFont="1" applyFill="1" applyBorder="1" applyAlignment="1">
      <alignment horizontal="center" vertical="center"/>
    </xf>
    <xf numFmtId="178" fontId="25" fillId="5" borderId="24" xfId="1" applyNumberFormat="1" applyFont="1" applyFill="1" applyBorder="1" applyAlignment="1">
      <alignment horizontal="center" vertical="center"/>
    </xf>
    <xf numFmtId="178" fontId="25" fillId="0" borderId="26" xfId="1" applyNumberFormat="1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178" fontId="14" fillId="6" borderId="50" xfId="1" applyNumberFormat="1" applyFont="1" applyFill="1" applyBorder="1" applyAlignment="1">
      <alignment horizontal="center" vertical="center"/>
    </xf>
    <xf numFmtId="178" fontId="14" fillId="6" borderId="51" xfId="1" applyNumberFormat="1" applyFont="1" applyFill="1" applyBorder="1" applyAlignment="1">
      <alignment horizontal="center" vertical="center"/>
    </xf>
    <xf numFmtId="178" fontId="14" fillId="6" borderId="52" xfId="1" applyNumberFormat="1" applyFont="1" applyFill="1" applyBorder="1" applyAlignment="1">
      <alignment horizontal="center" vertical="center"/>
    </xf>
    <xf numFmtId="178" fontId="14" fillId="6" borderId="53" xfId="1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62" xfId="0" applyFont="1" applyFill="1" applyBorder="1" applyAlignment="1">
      <alignment vertical="center"/>
    </xf>
    <xf numFmtId="0" fontId="17" fillId="0" borderId="6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64" xfId="0" applyFont="1" applyFill="1" applyBorder="1" applyAlignment="1">
      <alignment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vertical="center"/>
    </xf>
    <xf numFmtId="0" fontId="17" fillId="0" borderId="65" xfId="0" applyFont="1" applyFill="1" applyBorder="1" applyAlignment="1">
      <alignment vertical="center"/>
    </xf>
    <xf numFmtId="0" fontId="17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75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horizontal="center" vertical="center"/>
    </xf>
    <xf numFmtId="0" fontId="33" fillId="6" borderId="77" xfId="0" applyFont="1" applyFill="1" applyBorder="1" applyAlignment="1">
      <alignment vertical="center"/>
    </xf>
    <xf numFmtId="0" fontId="33" fillId="6" borderId="78" xfId="0" applyFont="1" applyFill="1" applyBorder="1" applyAlignment="1">
      <alignment vertical="center"/>
    </xf>
    <xf numFmtId="0" fontId="33" fillId="6" borderId="79" xfId="0" applyFont="1" applyFill="1" applyBorder="1" applyAlignment="1">
      <alignment vertical="center"/>
    </xf>
    <xf numFmtId="0" fontId="33" fillId="6" borderId="80" xfId="0" applyFont="1" applyFill="1" applyBorder="1" applyAlignment="1">
      <alignment vertical="center"/>
    </xf>
    <xf numFmtId="0" fontId="33" fillId="6" borderId="81" xfId="0" applyFont="1" applyFill="1" applyBorder="1" applyAlignment="1">
      <alignment vertical="center"/>
    </xf>
    <xf numFmtId="0" fontId="33" fillId="6" borderId="82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3" borderId="83" xfId="0" applyFont="1" applyFill="1" applyBorder="1" applyAlignment="1">
      <alignment vertical="center"/>
    </xf>
    <xf numFmtId="0" fontId="4" fillId="3" borderId="84" xfId="0" applyFont="1" applyFill="1" applyBorder="1" applyAlignment="1">
      <alignment vertical="center"/>
    </xf>
    <xf numFmtId="0" fontId="4" fillId="3" borderId="85" xfId="0" applyFont="1" applyFill="1" applyBorder="1" applyAlignment="1">
      <alignment vertical="center"/>
    </xf>
    <xf numFmtId="0" fontId="4" fillId="3" borderId="86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87" xfId="0" applyBorder="1" applyAlignment="1">
      <alignment horizontal="left" vertical="center"/>
    </xf>
    <xf numFmtId="14" fontId="0" fillId="0" borderId="87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92" xfId="0" applyBorder="1" applyAlignment="1">
      <alignment horizontal="left" vertical="center"/>
    </xf>
    <xf numFmtId="0" fontId="3" fillId="2" borderId="9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0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3" fillId="2" borderId="94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27" fillId="0" borderId="0" xfId="1" applyNumberFormat="1" applyFont="1" applyFill="1" applyBorder="1" applyAlignment="1">
      <alignment horizontal="center" vertical="center"/>
    </xf>
    <xf numFmtId="178" fontId="25" fillId="0" borderId="0" xfId="1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178" fontId="25" fillId="0" borderId="23" xfId="1" applyNumberFormat="1" applyFont="1" applyFill="1" applyBorder="1" applyAlignment="1">
      <alignment horizontal="center" vertical="center"/>
    </xf>
    <xf numFmtId="178" fontId="27" fillId="0" borderId="18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14" fontId="0" fillId="0" borderId="88" xfId="0" applyNumberFormat="1" applyBorder="1" applyAlignment="1">
      <alignment horizontal="center" vertical="center"/>
    </xf>
    <xf numFmtId="41" fontId="0" fillId="0" borderId="87" xfId="1" applyFont="1" applyBorder="1" applyAlignment="1">
      <alignment horizontal="center" vertical="center"/>
    </xf>
    <xf numFmtId="41" fontId="0" fillId="0" borderId="88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7" xfId="0" applyBorder="1" applyAlignment="1">
      <alignment vertical="center"/>
    </xf>
    <xf numFmtId="0" fontId="20" fillId="0" borderId="0" xfId="0" applyFont="1" applyAlignment="1">
      <alignment horizontal="left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24" fillId="0" borderId="100" xfId="0" applyFont="1" applyBorder="1" applyAlignment="1">
      <alignment vertical="top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36" fillId="6" borderId="103" xfId="0" applyFont="1" applyFill="1" applyBorder="1" applyAlignment="1">
      <alignment vertical="center"/>
    </xf>
    <xf numFmtId="0" fontId="36" fillId="6" borderId="104" xfId="0" applyFont="1" applyFill="1" applyBorder="1" applyAlignment="1">
      <alignment vertical="center"/>
    </xf>
    <xf numFmtId="0" fontId="36" fillId="6" borderId="105" xfId="0" applyFont="1" applyFill="1" applyBorder="1" applyAlignment="1">
      <alignment vertical="center"/>
    </xf>
    <xf numFmtId="0" fontId="36" fillId="6" borderId="106" xfId="0" applyFont="1" applyFill="1" applyBorder="1" applyAlignment="1">
      <alignment vertical="center"/>
    </xf>
    <xf numFmtId="0" fontId="36" fillId="6" borderId="46" xfId="0" applyFont="1" applyFill="1" applyBorder="1" applyAlignment="1">
      <alignment vertical="center"/>
    </xf>
    <xf numFmtId="0" fontId="36" fillId="6" borderId="107" xfId="0" applyFont="1" applyFill="1" applyBorder="1" applyAlignment="1">
      <alignment vertical="center"/>
    </xf>
    <xf numFmtId="0" fontId="36" fillId="6" borderId="18" xfId="0" applyFont="1" applyFill="1" applyBorder="1" applyAlignment="1">
      <alignment vertical="center"/>
    </xf>
    <xf numFmtId="0" fontId="36" fillId="6" borderId="21" xfId="0" applyFont="1" applyFill="1" applyBorder="1" applyAlignment="1">
      <alignment vertical="center"/>
    </xf>
    <xf numFmtId="0" fontId="36" fillId="6" borderId="12" xfId="0" applyFont="1" applyFill="1" applyBorder="1" applyAlignment="1">
      <alignment vertical="center"/>
    </xf>
    <xf numFmtId="0" fontId="36" fillId="6" borderId="9" xfId="0" applyFont="1" applyFill="1" applyBorder="1" applyAlignment="1">
      <alignment vertical="center"/>
    </xf>
    <xf numFmtId="0" fontId="36" fillId="6" borderId="13" xfId="0" applyFont="1" applyFill="1" applyBorder="1" applyAlignment="1">
      <alignment vertical="center"/>
    </xf>
    <xf numFmtId="0" fontId="36" fillId="6" borderId="16" xfId="0" applyFont="1" applyFill="1" applyBorder="1" applyAlignment="1">
      <alignment vertical="center"/>
    </xf>
    <xf numFmtId="0" fontId="36" fillId="6" borderId="20" xfId="0" applyFont="1" applyFill="1" applyBorder="1" applyAlignment="1">
      <alignment vertical="center"/>
    </xf>
    <xf numFmtId="0" fontId="36" fillId="6" borderId="17" xfId="0" applyFont="1" applyFill="1" applyBorder="1" applyAlignment="1">
      <alignment vertical="center"/>
    </xf>
    <xf numFmtId="0" fontId="42" fillId="6" borderId="98" xfId="0" applyFont="1" applyFill="1" applyBorder="1" applyAlignment="1">
      <alignment vertical="center"/>
    </xf>
    <xf numFmtId="0" fontId="42" fillId="6" borderId="108" xfId="0" applyFont="1" applyFill="1" applyBorder="1" applyAlignment="1">
      <alignment vertical="center"/>
    </xf>
    <xf numFmtId="0" fontId="42" fillId="6" borderId="109" xfId="0" applyFont="1" applyFill="1" applyBorder="1" applyAlignment="1">
      <alignment vertical="center"/>
    </xf>
    <xf numFmtId="0" fontId="42" fillId="6" borderId="110" xfId="0" applyFont="1" applyFill="1" applyBorder="1" applyAlignment="1">
      <alignment vertical="center"/>
    </xf>
    <xf numFmtId="0" fontId="42" fillId="6" borderId="111" xfId="0" applyFont="1" applyFill="1" applyBorder="1" applyAlignment="1">
      <alignment vertical="center"/>
    </xf>
    <xf numFmtId="0" fontId="42" fillId="6" borderId="112" xfId="0" applyFont="1" applyFill="1" applyBorder="1" applyAlignment="1">
      <alignment vertical="center"/>
    </xf>
    <xf numFmtId="0" fontId="42" fillId="6" borderId="113" xfId="0" applyFont="1" applyFill="1" applyBorder="1" applyAlignment="1">
      <alignment vertical="center"/>
    </xf>
    <xf numFmtId="0" fontId="42" fillId="6" borderId="104" xfId="0" applyFont="1" applyFill="1" applyBorder="1" applyAlignment="1">
      <alignment horizontal="center" vertical="center"/>
    </xf>
    <xf numFmtId="0" fontId="42" fillId="6" borderId="114" xfId="0" applyFont="1" applyFill="1" applyBorder="1" applyAlignment="1">
      <alignment vertical="center"/>
    </xf>
    <xf numFmtId="0" fontId="42" fillId="6" borderId="104" xfId="0" applyFont="1" applyFill="1" applyBorder="1" applyAlignment="1">
      <alignment vertical="center"/>
    </xf>
    <xf numFmtId="0" fontId="42" fillId="6" borderId="46" xfId="0" applyFont="1" applyFill="1" applyBorder="1" applyAlignment="1">
      <alignment vertical="center"/>
    </xf>
    <xf numFmtId="0" fontId="42" fillId="6" borderId="21" xfId="0" applyFont="1" applyFill="1" applyBorder="1" applyAlignment="1">
      <alignment horizontal="center" vertical="center"/>
    </xf>
    <xf numFmtId="0" fontId="42" fillId="6" borderId="28" xfId="0" applyFont="1" applyFill="1" applyBorder="1" applyAlignment="1">
      <alignment vertical="center"/>
    </xf>
    <xf numFmtId="0" fontId="42" fillId="6" borderId="21" xfId="0" applyFont="1" applyFill="1" applyBorder="1" applyAlignment="1">
      <alignment vertical="center"/>
    </xf>
    <xf numFmtId="0" fontId="42" fillId="6" borderId="12" xfId="0" applyFont="1" applyFill="1" applyBorder="1" applyAlignment="1">
      <alignment vertical="center"/>
    </xf>
    <xf numFmtId="0" fontId="42" fillId="6" borderId="9" xfId="0" applyFont="1" applyFill="1" applyBorder="1" applyAlignment="1">
      <alignment vertical="center"/>
    </xf>
    <xf numFmtId="0" fontId="42" fillId="6" borderId="115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vertical="center"/>
    </xf>
    <xf numFmtId="0" fontId="42" fillId="6" borderId="115" xfId="0" applyFont="1" applyFill="1" applyBorder="1" applyAlignment="1">
      <alignment vertical="center"/>
    </xf>
    <xf numFmtId="0" fontId="42" fillId="6" borderId="116" xfId="0" applyFont="1" applyFill="1" applyBorder="1" applyAlignment="1">
      <alignment vertical="center"/>
    </xf>
    <xf numFmtId="0" fontId="16" fillId="6" borderId="117" xfId="0" applyFont="1" applyFill="1" applyBorder="1" applyAlignment="1">
      <alignment vertical="center"/>
    </xf>
    <xf numFmtId="0" fontId="16" fillId="6" borderId="118" xfId="0" applyFont="1" applyFill="1" applyBorder="1" applyAlignment="1">
      <alignment vertical="center"/>
    </xf>
    <xf numFmtId="0" fontId="16" fillId="6" borderId="119" xfId="0" applyFont="1" applyFill="1" applyBorder="1" applyAlignment="1">
      <alignment vertical="center"/>
    </xf>
    <xf numFmtId="0" fontId="16" fillId="6" borderId="120" xfId="0" applyFont="1" applyFill="1" applyBorder="1" applyAlignment="1">
      <alignment vertical="center"/>
    </xf>
    <xf numFmtId="0" fontId="16" fillId="6" borderId="121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115" xfId="0" applyFont="1" applyFill="1" applyBorder="1" applyAlignment="1">
      <alignment vertical="center"/>
    </xf>
    <xf numFmtId="0" fontId="3" fillId="2" borderId="122" xfId="0" applyFont="1" applyFill="1" applyBorder="1" applyAlignment="1">
      <alignment horizontal="center" vertical="center"/>
    </xf>
    <xf numFmtId="0" fontId="3" fillId="2" borderId="1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24" xfId="0" applyFont="1" applyBorder="1" applyAlignment="1">
      <alignment vertical="top"/>
    </xf>
    <xf numFmtId="0" fontId="29" fillId="4" borderId="128" xfId="0" applyFont="1" applyFill="1" applyBorder="1" applyAlignment="1">
      <alignment vertical="top" wrapText="1"/>
    </xf>
    <xf numFmtId="0" fontId="29" fillId="4" borderId="35" xfId="0" applyFont="1" applyFill="1" applyBorder="1" applyAlignment="1">
      <alignment vertical="top" wrapText="1"/>
    </xf>
    <xf numFmtId="0" fontId="29" fillId="4" borderId="130" xfId="0" applyFont="1" applyFill="1" applyBorder="1" applyAlignment="1">
      <alignment vertical="top" wrapText="1"/>
    </xf>
    <xf numFmtId="176" fontId="4" fillId="0" borderId="132" xfId="0" applyNumberFormat="1" applyFont="1" applyFill="1" applyBorder="1" applyAlignment="1">
      <alignment horizontal="left" vertical="center"/>
    </xf>
    <xf numFmtId="41" fontId="4" fillId="0" borderId="90" xfId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8" fillId="4" borderId="130" xfId="0" applyFont="1" applyFill="1" applyBorder="1" applyAlignment="1">
      <alignment vertical="top" wrapText="1"/>
    </xf>
    <xf numFmtId="14" fontId="4" fillId="0" borderId="1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horizontal="left" vertical="center"/>
    </xf>
    <xf numFmtId="41" fontId="0" fillId="0" borderId="40" xfId="1" applyFon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3" fillId="2" borderId="134" xfId="0" applyFont="1" applyFill="1" applyBorder="1" applyAlignment="1">
      <alignment horizontal="center" vertical="center"/>
    </xf>
    <xf numFmtId="0" fontId="3" fillId="2" borderId="13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3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176" fontId="4" fillId="0" borderId="33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32" fillId="0" borderId="0" xfId="0" applyFont="1"/>
    <xf numFmtId="0" fontId="32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46" fillId="0" borderId="0" xfId="0" applyFont="1"/>
    <xf numFmtId="0" fontId="0" fillId="2" borderId="2" xfId="0" applyFill="1" applyBorder="1" applyAlignment="1">
      <alignment horizontal="center" vertical="center"/>
    </xf>
    <xf numFmtId="0" fontId="3" fillId="2" borderId="138" xfId="0" applyFont="1" applyFill="1" applyBorder="1" applyAlignment="1">
      <alignment horizontal="center" vertical="center" wrapText="1"/>
    </xf>
    <xf numFmtId="0" fontId="29" fillId="4" borderId="136" xfId="0" applyFont="1" applyFill="1" applyBorder="1" applyAlignment="1">
      <alignment vertical="top" wrapText="1"/>
    </xf>
    <xf numFmtId="0" fontId="29" fillId="4" borderId="140" xfId="0" applyFont="1" applyFill="1" applyBorder="1" applyAlignment="1">
      <alignment vertical="top" wrapText="1"/>
    </xf>
    <xf numFmtId="0" fontId="29" fillId="4" borderId="141" xfId="0" applyFont="1" applyFill="1" applyBorder="1" applyAlignment="1">
      <alignment vertical="top" wrapText="1"/>
    </xf>
    <xf numFmtId="41" fontId="4" fillId="0" borderId="87" xfId="1" applyFont="1" applyFill="1" applyBorder="1" applyAlignment="1">
      <alignment horizontal="center" vertical="center" wrapText="1"/>
    </xf>
    <xf numFmtId="41" fontId="4" fillId="0" borderId="137" xfId="1" applyFont="1" applyFill="1" applyBorder="1" applyAlignment="1">
      <alignment horizontal="center" vertical="center"/>
    </xf>
    <xf numFmtId="41" fontId="4" fillId="0" borderId="136" xfId="1" applyFont="1" applyFill="1" applyBorder="1" applyAlignment="1">
      <alignment horizontal="center" vertical="center"/>
    </xf>
    <xf numFmtId="41" fontId="0" fillId="0" borderId="130" xfId="1" applyFont="1" applyBorder="1" applyAlignment="1">
      <alignment horizontal="center" vertical="center"/>
    </xf>
    <xf numFmtId="41" fontId="0" fillId="0" borderId="90" xfId="1" applyFont="1" applyBorder="1" applyAlignment="1">
      <alignment horizontal="center" vertical="center"/>
    </xf>
    <xf numFmtId="41" fontId="0" fillId="0" borderId="92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3" fillId="8" borderId="89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left" vertical="center" wrapText="1"/>
    </xf>
    <xf numFmtId="14" fontId="30" fillId="0" borderId="33" xfId="0" applyNumberFormat="1" applyFont="1" applyFill="1" applyBorder="1" applyAlignment="1">
      <alignment horizontal="center" vertical="center"/>
    </xf>
    <xf numFmtId="14" fontId="30" fillId="0" borderId="127" xfId="0" applyNumberFormat="1" applyFont="1" applyFill="1" applyBorder="1" applyAlignment="1">
      <alignment horizontal="center" vertical="center"/>
    </xf>
    <xf numFmtId="41" fontId="30" fillId="0" borderId="90" xfId="1" applyFont="1" applyFill="1" applyBorder="1" applyAlignment="1">
      <alignment horizontal="center" vertical="center"/>
    </xf>
    <xf numFmtId="41" fontId="30" fillId="0" borderId="137" xfId="1" applyFont="1" applyFill="1" applyBorder="1" applyAlignment="1">
      <alignment horizontal="center" vertical="center"/>
    </xf>
    <xf numFmtId="176" fontId="30" fillId="0" borderId="132" xfId="0" applyNumberFormat="1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2" applyFont="1" applyFill="1" applyBorder="1" applyAlignment="1">
      <alignment horizontal="left" vertical="center" wrapText="1"/>
    </xf>
    <xf numFmtId="14" fontId="28" fillId="0" borderId="126" xfId="0" applyNumberFormat="1" applyFont="1" applyFill="1" applyBorder="1" applyAlignment="1">
      <alignment horizontal="center" vertical="center" shrinkToFit="1"/>
    </xf>
    <xf numFmtId="176" fontId="28" fillId="0" borderId="2" xfId="0" applyNumberFormat="1" applyFont="1" applyFill="1" applyBorder="1" applyAlignment="1">
      <alignment horizontal="left" vertical="center" wrapText="1"/>
    </xf>
    <xf numFmtId="176" fontId="28" fillId="0" borderId="13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6" fontId="28" fillId="0" borderId="3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9" fillId="4" borderId="35" xfId="0" applyFont="1" applyFill="1" applyBorder="1" applyAlignment="1">
      <alignment horizontal="left" vertical="top" wrapText="1"/>
    </xf>
    <xf numFmtId="0" fontId="29" fillId="4" borderId="14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29" fillId="4" borderId="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center"/>
    </xf>
    <xf numFmtId="0" fontId="3" fillId="3" borderId="84" xfId="0" applyFont="1" applyFill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42" fillId="6" borderId="119" xfId="0" applyFont="1" applyFill="1" applyBorder="1" applyAlignment="1">
      <alignment vertical="center"/>
    </xf>
    <xf numFmtId="0" fontId="4" fillId="7" borderId="38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/>
    </xf>
    <xf numFmtId="14" fontId="48" fillId="0" borderId="2" xfId="0" applyNumberFormat="1" applyFont="1" applyFill="1" applyBorder="1" applyAlignment="1">
      <alignment horizontal="center" vertical="center" wrapText="1"/>
    </xf>
    <xf numFmtId="14" fontId="48" fillId="9" borderId="2" xfId="0" applyNumberFormat="1" applyFont="1" applyFill="1" applyBorder="1" applyAlignment="1">
      <alignment horizontal="center" vertical="center" wrapText="1"/>
    </xf>
    <xf numFmtId="49" fontId="4" fillId="9" borderId="35" xfId="0" applyNumberFormat="1" applyFont="1" applyFill="1" applyBorder="1" applyAlignment="1">
      <alignment horizontal="left" vertical="center" wrapText="1"/>
    </xf>
    <xf numFmtId="14" fontId="4" fillId="9" borderId="33" xfId="0" applyNumberFormat="1" applyFont="1" applyFill="1" applyBorder="1" applyAlignment="1">
      <alignment horizontal="center" vertical="center"/>
    </xf>
    <xf numFmtId="14" fontId="4" fillId="9" borderId="127" xfId="0" applyNumberFormat="1" applyFont="1" applyFill="1" applyBorder="1" applyAlignment="1">
      <alignment horizontal="center" vertical="center"/>
    </xf>
    <xf numFmtId="176" fontId="4" fillId="9" borderId="132" xfId="0" applyNumberFormat="1" applyFont="1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41" fontId="4" fillId="9" borderId="87" xfId="1" applyFont="1" applyFill="1" applyBorder="1" applyAlignment="1">
      <alignment horizontal="center" vertical="center" wrapText="1"/>
    </xf>
    <xf numFmtId="41" fontId="4" fillId="9" borderId="87" xfId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left" vertical="center"/>
    </xf>
    <xf numFmtId="41" fontId="4" fillId="0" borderId="2" xfId="1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/>
    </xf>
    <xf numFmtId="41" fontId="4" fillId="0" borderId="87" xfId="1" applyFont="1" applyFill="1" applyBorder="1" applyAlignment="1">
      <alignment horizontal="center" vertical="center"/>
    </xf>
    <xf numFmtId="41" fontId="30" fillId="0" borderId="87" xfId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vertical="top" wrapText="1"/>
    </xf>
    <xf numFmtId="14" fontId="50" fillId="7" borderId="140" xfId="0" applyNumberFormat="1" applyFont="1" applyFill="1" applyBorder="1" applyAlignment="1">
      <alignment horizontal="center" vertical="center"/>
    </xf>
    <xf numFmtId="14" fontId="50" fillId="7" borderId="193" xfId="0" applyNumberFormat="1" applyFont="1" applyFill="1" applyBorder="1" applyAlignment="1">
      <alignment horizontal="center" vertical="center"/>
    </xf>
    <xf numFmtId="41" fontId="50" fillId="7" borderId="141" xfId="1" applyFont="1" applyFill="1" applyBorder="1" applyAlignment="1">
      <alignment horizontal="center" vertical="center" wrapText="1"/>
    </xf>
    <xf numFmtId="176" fontId="50" fillId="7" borderId="75" xfId="0" applyNumberFormat="1" applyFont="1" applyFill="1" applyBorder="1" applyAlignment="1">
      <alignment horizontal="left" vertical="center"/>
    </xf>
    <xf numFmtId="176" fontId="50" fillId="0" borderId="2" xfId="0" applyNumberFormat="1" applyFont="1" applyFill="1" applyBorder="1" applyAlignment="1">
      <alignment horizontal="left" vertical="center" wrapText="1"/>
    </xf>
    <xf numFmtId="176" fontId="50" fillId="0" borderId="131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14" fontId="50" fillId="7" borderId="33" xfId="0" applyNumberFormat="1" applyFont="1" applyFill="1" applyBorder="1" applyAlignment="1">
      <alignment horizontal="center" vertical="center"/>
    </xf>
    <xf numFmtId="14" fontId="50" fillId="7" borderId="127" xfId="0" applyNumberFormat="1" applyFont="1" applyFill="1" applyBorder="1" applyAlignment="1">
      <alignment horizontal="center" vertical="center"/>
    </xf>
    <xf numFmtId="41" fontId="50" fillId="7" borderId="40" xfId="1" applyFont="1" applyFill="1" applyBorder="1" applyAlignment="1">
      <alignment horizontal="center" vertical="center" wrapText="1"/>
    </xf>
    <xf numFmtId="14" fontId="52" fillId="7" borderId="33" xfId="0" applyNumberFormat="1" applyFont="1" applyFill="1" applyBorder="1" applyAlignment="1">
      <alignment horizontal="center" vertical="center"/>
    </xf>
    <xf numFmtId="14" fontId="52" fillId="7" borderId="127" xfId="0" applyNumberFormat="1" applyFont="1" applyFill="1" applyBorder="1" applyAlignment="1">
      <alignment horizontal="center" vertical="center"/>
    </xf>
    <xf numFmtId="41" fontId="52" fillId="7" borderId="40" xfId="1" applyFont="1" applyFill="1" applyBorder="1" applyAlignment="1">
      <alignment horizontal="center" vertical="center" wrapText="1"/>
    </xf>
    <xf numFmtId="176" fontId="52" fillId="0" borderId="131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4" fontId="52" fillId="7" borderId="128" xfId="0" applyNumberFormat="1" applyFont="1" applyFill="1" applyBorder="1" applyAlignment="1">
      <alignment horizontal="center" vertical="center"/>
    </xf>
    <xf numFmtId="176" fontId="52" fillId="7" borderId="2" xfId="0" applyNumberFormat="1" applyFont="1" applyFill="1" applyBorder="1" applyAlignment="1">
      <alignment horizontal="left" vertical="center"/>
    </xf>
    <xf numFmtId="176" fontId="50" fillId="7" borderId="2" xfId="0" applyNumberFormat="1" applyFont="1" applyFill="1" applyBorder="1" applyAlignment="1">
      <alignment horizontal="left" vertical="center"/>
    </xf>
    <xf numFmtId="14" fontId="54" fillId="0" borderId="2" xfId="0" applyNumberFormat="1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/>
    </xf>
    <xf numFmtId="0" fontId="55" fillId="7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8" fontId="25" fillId="5" borderId="177" xfId="1" applyNumberFormat="1" applyFont="1" applyFill="1" applyBorder="1" applyAlignment="1">
      <alignment horizontal="center" vertical="center"/>
    </xf>
    <xf numFmtId="178" fontId="25" fillId="5" borderId="176" xfId="1" applyNumberFormat="1" applyFont="1" applyFill="1" applyBorder="1" applyAlignment="1">
      <alignment horizontal="center" vertical="center"/>
    </xf>
    <xf numFmtId="178" fontId="14" fillId="6" borderId="178" xfId="1" applyNumberFormat="1" applyFont="1" applyFill="1" applyBorder="1" applyAlignment="1">
      <alignment horizontal="center" vertical="center"/>
    </xf>
    <xf numFmtId="178" fontId="25" fillId="5" borderId="179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176" fontId="52" fillId="0" borderId="2" xfId="0" applyNumberFormat="1" applyFont="1" applyFill="1" applyBorder="1" applyAlignment="1">
      <alignment horizontal="center" vertical="center" wrapText="1"/>
    </xf>
    <xf numFmtId="176" fontId="52" fillId="7" borderId="2" xfId="0" applyNumberFormat="1" applyFont="1" applyFill="1" applyBorder="1" applyAlignment="1">
      <alignment horizontal="center" vertical="center"/>
    </xf>
    <xf numFmtId="176" fontId="50" fillId="7" borderId="2" xfId="0" applyNumberFormat="1" applyFont="1" applyFill="1" applyBorder="1" applyAlignment="1">
      <alignment horizontal="center" vertical="center"/>
    </xf>
    <xf numFmtId="176" fontId="50" fillId="0" borderId="33" xfId="0" applyNumberFormat="1" applyFont="1" applyFill="1" applyBorder="1" applyAlignment="1">
      <alignment horizontal="center" vertical="center" wrapText="1"/>
    </xf>
    <xf numFmtId="0" fontId="50" fillId="9" borderId="139" xfId="0" applyFont="1" applyFill="1" applyBorder="1" applyAlignment="1">
      <alignment horizontal="center" vertical="center"/>
    </xf>
    <xf numFmtId="0" fontId="50" fillId="9" borderId="2" xfId="0" applyFont="1" applyFill="1" applyBorder="1" applyAlignment="1">
      <alignment horizontal="center" vertical="center"/>
    </xf>
    <xf numFmtId="0" fontId="55" fillId="9" borderId="35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77" fontId="7" fillId="6" borderId="198" xfId="0" applyNumberFormat="1" applyFont="1" applyFill="1" applyBorder="1" applyAlignment="1">
      <alignment horizontal="center" vertical="center"/>
    </xf>
    <xf numFmtId="177" fontId="27" fillId="0" borderId="199" xfId="0" applyNumberFormat="1" applyFont="1" applyBorder="1" applyAlignment="1">
      <alignment horizontal="center" vertical="center"/>
    </xf>
    <xf numFmtId="177" fontId="27" fillId="0" borderId="200" xfId="0" applyNumberFormat="1" applyFont="1" applyBorder="1" applyAlignment="1">
      <alignment horizontal="center" vertical="center"/>
    </xf>
    <xf numFmtId="178" fontId="25" fillId="3" borderId="108" xfId="1" applyNumberFormat="1" applyFont="1" applyFill="1" applyBorder="1" applyAlignment="1">
      <alignment horizontal="center" vertical="center"/>
    </xf>
    <xf numFmtId="178" fontId="26" fillId="0" borderId="16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178" fontId="25" fillId="5" borderId="31" xfId="1" applyNumberFormat="1" applyFont="1" applyFill="1" applyBorder="1" applyAlignment="1">
      <alignment horizontal="center" vertical="center"/>
    </xf>
    <xf numFmtId="178" fontId="27" fillId="0" borderId="16" xfId="1" applyNumberFormat="1" applyFont="1" applyFill="1" applyBorder="1" applyAlignment="1">
      <alignment horizontal="center" vertical="center"/>
    </xf>
    <xf numFmtId="178" fontId="27" fillId="0" borderId="19" xfId="1" applyNumberFormat="1" applyFont="1" applyFill="1" applyBorder="1" applyAlignment="1">
      <alignment horizontal="center" vertical="center"/>
    </xf>
    <xf numFmtId="178" fontId="27" fillId="0" borderId="32" xfId="1" applyNumberFormat="1" applyFont="1" applyFill="1" applyBorder="1" applyAlignment="1">
      <alignment horizontal="center" vertical="center"/>
    </xf>
    <xf numFmtId="177" fontId="27" fillId="0" borderId="202" xfId="0" applyNumberFormat="1" applyFont="1" applyBorder="1" applyAlignment="1">
      <alignment horizontal="center" vertical="center"/>
    </xf>
    <xf numFmtId="178" fontId="25" fillId="5" borderId="201" xfId="1" applyNumberFormat="1" applyFont="1" applyFill="1" applyBorder="1" applyAlignment="1">
      <alignment horizontal="center" vertical="center"/>
    </xf>
    <xf numFmtId="176" fontId="55" fillId="0" borderId="2" xfId="0" applyNumberFormat="1" applyFont="1" applyFill="1" applyBorder="1" applyAlignment="1">
      <alignment horizontal="left" vertical="center" wrapText="1"/>
    </xf>
    <xf numFmtId="176" fontId="55" fillId="0" borderId="131" xfId="0" applyNumberFormat="1" applyFont="1" applyFill="1" applyBorder="1" applyAlignment="1">
      <alignment horizontal="left" vertical="center"/>
    </xf>
    <xf numFmtId="0" fontId="55" fillId="7" borderId="125" xfId="0" applyFont="1" applyFill="1" applyBorder="1" applyAlignment="1">
      <alignment horizontal="center" vertical="center"/>
    </xf>
    <xf numFmtId="14" fontId="55" fillId="7" borderId="128" xfId="0" applyNumberFormat="1" applyFont="1" applyFill="1" applyBorder="1" applyAlignment="1">
      <alignment horizontal="center" vertical="center"/>
    </xf>
    <xf numFmtId="14" fontId="55" fillId="7" borderId="33" xfId="0" applyNumberFormat="1" applyFont="1" applyFill="1" applyBorder="1" applyAlignment="1">
      <alignment horizontal="center" vertical="center"/>
    </xf>
    <xf numFmtId="14" fontId="55" fillId="7" borderId="127" xfId="0" applyNumberFormat="1" applyFont="1" applyFill="1" applyBorder="1" applyAlignment="1">
      <alignment horizontal="center" vertical="center"/>
    </xf>
    <xf numFmtId="41" fontId="55" fillId="7" borderId="40" xfId="1" applyFont="1" applyFill="1" applyBorder="1" applyAlignment="1">
      <alignment horizontal="center" vertical="center" wrapText="1"/>
    </xf>
    <xf numFmtId="176" fontId="55" fillId="7" borderId="2" xfId="0" applyNumberFormat="1" applyFont="1" applyFill="1" applyBorder="1" applyAlignment="1">
      <alignment horizontal="left" vertical="center"/>
    </xf>
    <xf numFmtId="14" fontId="57" fillId="0" borderId="2" xfId="0" applyNumberFormat="1" applyFont="1" applyFill="1" applyBorder="1" applyAlignment="1">
      <alignment horizontal="center" vertical="center" wrapText="1"/>
    </xf>
    <xf numFmtId="176" fontId="52" fillId="0" borderId="33" xfId="0" applyNumberFormat="1" applyFont="1" applyFill="1" applyBorder="1" applyAlignment="1">
      <alignment horizontal="center" vertical="center" wrapText="1"/>
    </xf>
    <xf numFmtId="176" fontId="52" fillId="0" borderId="3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133" xfId="0" applyNumberFormat="1" applyFont="1" applyFill="1" applyBorder="1" applyAlignment="1">
      <alignment horizontal="left" vertical="center"/>
    </xf>
    <xf numFmtId="0" fontId="50" fillId="7" borderId="1" xfId="0" applyFont="1" applyFill="1" applyBorder="1" applyAlignment="1">
      <alignment horizontal="center" vertical="center"/>
    </xf>
    <xf numFmtId="14" fontId="50" fillId="7" borderId="2" xfId="0" applyNumberFormat="1" applyFont="1" applyFill="1" applyBorder="1" applyAlignment="1">
      <alignment horizontal="center" vertical="center"/>
    </xf>
    <xf numFmtId="14" fontId="50" fillId="7" borderId="126" xfId="0" applyNumberFormat="1" applyFont="1" applyFill="1" applyBorder="1" applyAlignment="1">
      <alignment horizontal="center" vertical="center"/>
    </xf>
    <xf numFmtId="41" fontId="50" fillId="7" borderId="87" xfId="1" applyFont="1" applyFill="1" applyBorder="1" applyAlignment="1">
      <alignment horizontal="center" vertical="center" wrapText="1"/>
    </xf>
    <xf numFmtId="41" fontId="0" fillId="0" borderId="213" xfId="0" applyNumberFormat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 wrapText="1"/>
    </xf>
    <xf numFmtId="14" fontId="55" fillId="7" borderId="215" xfId="0" applyNumberFormat="1" applyFont="1" applyFill="1" applyBorder="1" applyAlignment="1">
      <alignment horizontal="center" vertical="center"/>
    </xf>
    <xf numFmtId="14" fontId="55" fillId="7" borderId="74" xfId="0" applyNumberFormat="1" applyFont="1" applyFill="1" applyBorder="1" applyAlignment="1">
      <alignment horizontal="center" vertical="center"/>
    </xf>
    <xf numFmtId="14" fontId="55" fillId="7" borderId="206" xfId="0" applyNumberFormat="1" applyFont="1" applyFill="1" applyBorder="1" applyAlignment="1">
      <alignment horizontal="center" vertical="center"/>
    </xf>
    <xf numFmtId="41" fontId="55" fillId="7" borderId="208" xfId="1" applyFont="1" applyFill="1" applyBorder="1" applyAlignment="1">
      <alignment horizontal="center" vertical="center" wrapText="1"/>
    </xf>
    <xf numFmtId="176" fontId="55" fillId="7" borderId="133" xfId="0" applyNumberFormat="1" applyFont="1" applyFill="1" applyBorder="1" applyAlignment="1">
      <alignment horizontal="left" vertical="center"/>
    </xf>
    <xf numFmtId="176" fontId="55" fillId="0" borderId="133" xfId="0" applyNumberFormat="1" applyFont="1" applyFill="1" applyBorder="1" applyAlignment="1">
      <alignment horizontal="left" vertical="center" wrapText="1"/>
    </xf>
    <xf numFmtId="176" fontId="55" fillId="0" borderId="216" xfId="0" applyNumberFormat="1" applyFont="1" applyFill="1" applyBorder="1" applyAlignment="1">
      <alignment horizontal="left" vertical="center"/>
    </xf>
    <xf numFmtId="14" fontId="4" fillId="0" borderId="126" xfId="0" applyNumberFormat="1" applyFont="1" applyFill="1" applyBorder="1" applyAlignment="1">
      <alignment horizontal="center" vertical="center"/>
    </xf>
    <xf numFmtId="0" fontId="0" fillId="0" borderId="209" xfId="0" applyBorder="1" applyAlignment="1">
      <alignment vertical="center"/>
    </xf>
    <xf numFmtId="0" fontId="55" fillId="7" borderId="1" xfId="0" applyFont="1" applyFill="1" applyBorder="1" applyAlignment="1">
      <alignment horizontal="center" vertical="center"/>
    </xf>
    <xf numFmtId="14" fontId="55" fillId="7" borderId="2" xfId="0" applyNumberFormat="1" applyFont="1" applyFill="1" applyBorder="1" applyAlignment="1">
      <alignment horizontal="center" vertical="center"/>
    </xf>
    <xf numFmtId="14" fontId="55" fillId="7" borderId="126" xfId="0" applyNumberFormat="1" applyFont="1" applyFill="1" applyBorder="1" applyAlignment="1">
      <alignment horizontal="center" vertical="center"/>
    </xf>
    <xf numFmtId="41" fontId="55" fillId="7" borderId="87" xfId="1" applyFont="1" applyFill="1" applyBorder="1" applyAlignment="1">
      <alignment horizontal="center" vertical="center" wrapText="1"/>
    </xf>
    <xf numFmtId="176" fontId="55" fillId="0" borderId="132" xfId="0" applyNumberFormat="1" applyFont="1" applyFill="1" applyBorder="1" applyAlignment="1">
      <alignment horizontal="left" vertical="center"/>
    </xf>
    <xf numFmtId="0" fontId="56" fillId="0" borderId="209" xfId="0" applyFont="1" applyBorder="1" applyAlignment="1">
      <alignment vertical="center"/>
    </xf>
    <xf numFmtId="0" fontId="56" fillId="0" borderId="0" xfId="0" applyFont="1" applyAlignment="1">
      <alignment vertical="center"/>
    </xf>
    <xf numFmtId="14" fontId="58" fillId="0" borderId="2" xfId="0" applyNumberFormat="1" applyFont="1" applyFill="1" applyBorder="1" applyAlignment="1">
      <alignment horizontal="center" vertical="center" wrapText="1"/>
    </xf>
    <xf numFmtId="176" fontId="55" fillId="0" borderId="33" xfId="0" applyNumberFormat="1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36" fillId="6" borderId="58" xfId="0" applyFont="1" applyFill="1" applyBorder="1" applyAlignment="1">
      <alignment vertical="center"/>
    </xf>
    <xf numFmtId="0" fontId="36" fillId="6" borderId="41" xfId="0" applyFont="1" applyFill="1" applyBorder="1" applyAlignment="1">
      <alignment vertical="center"/>
    </xf>
    <xf numFmtId="0" fontId="36" fillId="6" borderId="56" xfId="0" applyFont="1" applyFill="1" applyBorder="1" applyAlignment="1">
      <alignment vertical="center"/>
    </xf>
    <xf numFmtId="0" fontId="36" fillId="6" borderId="10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left" vertical="center"/>
    </xf>
    <xf numFmtId="0" fontId="4" fillId="3" borderId="149" xfId="0" applyFont="1" applyFill="1" applyBorder="1" applyAlignment="1">
      <alignment vertical="center"/>
    </xf>
    <xf numFmtId="0" fontId="4" fillId="3" borderId="65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4" fillId="3" borderId="68" xfId="0" applyFont="1" applyFill="1" applyBorder="1" applyAlignment="1">
      <alignment vertical="center"/>
    </xf>
    <xf numFmtId="0" fontId="4" fillId="3" borderId="69" xfId="0" applyFont="1" applyFill="1" applyBorder="1" applyAlignment="1">
      <alignment vertical="center"/>
    </xf>
    <xf numFmtId="0" fontId="4" fillId="3" borderId="70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vertical="center"/>
    </xf>
    <xf numFmtId="0" fontId="0" fillId="0" borderId="127" xfId="0" quotePrefix="1" applyBorder="1" applyAlignment="1">
      <alignment horizontal="left" vertical="center"/>
    </xf>
    <xf numFmtId="41" fontId="0" fillId="0" borderId="2" xfId="1" applyFont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14" fontId="4" fillId="7" borderId="33" xfId="0" applyNumberFormat="1" applyFont="1" applyFill="1" applyBorder="1" applyAlignment="1">
      <alignment horizontal="center" vertical="center"/>
    </xf>
    <xf numFmtId="14" fontId="4" fillId="7" borderId="127" xfId="0" applyNumberFormat="1" applyFont="1" applyFill="1" applyBorder="1" applyAlignment="1">
      <alignment horizontal="center" vertical="center"/>
    </xf>
    <xf numFmtId="41" fontId="4" fillId="7" borderId="40" xfId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9" fillId="4" borderId="13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" fillId="0" borderId="90" xfId="0" applyNumberFormat="1" applyFont="1" applyFill="1" applyBorder="1" applyAlignment="1">
      <alignment horizontal="center" vertical="center"/>
    </xf>
    <xf numFmtId="41" fontId="50" fillId="7" borderId="2" xfId="1" applyFont="1" applyFill="1" applyBorder="1" applyAlignment="1">
      <alignment horizontal="center" vertical="center" wrapText="1"/>
    </xf>
    <xf numFmtId="41" fontId="52" fillId="7" borderId="2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54" fillId="9" borderId="2" xfId="0" applyNumberFormat="1" applyFont="1" applyFill="1" applyBorder="1" applyAlignment="1">
      <alignment horizontal="center" vertical="center" wrapText="1"/>
    </xf>
    <xf numFmtId="14" fontId="50" fillId="9" borderId="33" xfId="0" applyNumberFormat="1" applyFont="1" applyFill="1" applyBorder="1" applyAlignment="1">
      <alignment horizontal="center" vertical="center"/>
    </xf>
    <xf numFmtId="41" fontId="50" fillId="9" borderId="87" xfId="1" applyFont="1" applyFill="1" applyBorder="1" applyAlignment="1">
      <alignment horizontal="center" vertical="center" wrapText="1"/>
    </xf>
    <xf numFmtId="14" fontId="57" fillId="9" borderId="2" xfId="0" applyNumberFormat="1" applyFont="1" applyFill="1" applyBorder="1" applyAlignment="1">
      <alignment horizontal="center" vertical="center" wrapText="1"/>
    </xf>
    <xf numFmtId="14" fontId="52" fillId="0" borderId="33" xfId="0" applyNumberFormat="1" applyFont="1" applyFill="1" applyBorder="1" applyAlignment="1">
      <alignment horizontal="center" vertical="center"/>
    </xf>
    <xf numFmtId="41" fontId="52" fillId="9" borderId="87" xfId="1" applyFont="1" applyFill="1" applyBorder="1" applyAlignment="1">
      <alignment horizontal="center" vertical="center" wrapText="1"/>
    </xf>
    <xf numFmtId="14" fontId="50" fillId="9" borderId="127" xfId="0" applyNumberFormat="1" applyFont="1" applyFill="1" applyBorder="1" applyAlignment="1">
      <alignment horizontal="center" vertical="center"/>
    </xf>
    <xf numFmtId="14" fontId="52" fillId="9" borderId="127" xfId="0" applyNumberFormat="1" applyFont="1" applyFill="1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 wrapText="1"/>
    </xf>
    <xf numFmtId="14" fontId="4" fillId="0" borderId="74" xfId="0" applyNumberFormat="1" applyFont="1" applyFill="1" applyBorder="1" applyAlignment="1">
      <alignment horizontal="center" vertical="center"/>
    </xf>
    <xf numFmtId="14" fontId="4" fillId="0" borderId="206" xfId="0" applyNumberFormat="1" applyFont="1" applyFill="1" applyBorder="1" applyAlignment="1">
      <alignment horizontal="center" vertical="center"/>
    </xf>
    <xf numFmtId="176" fontId="4" fillId="0" borderId="217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14" fontId="4" fillId="9" borderId="2" xfId="0" applyNumberFormat="1" applyFont="1" applyFill="1" applyBorder="1" applyAlignment="1">
      <alignment horizontal="center" vertical="center"/>
    </xf>
    <xf numFmtId="14" fontId="50" fillId="9" borderId="126" xfId="0" applyNumberFormat="1" applyFont="1" applyFill="1" applyBorder="1" applyAlignment="1">
      <alignment horizontal="center" vertical="center"/>
    </xf>
    <xf numFmtId="176" fontId="50" fillId="9" borderId="2" xfId="0" applyNumberFormat="1" applyFont="1" applyFill="1" applyBorder="1" applyAlignment="1">
      <alignment horizontal="left" vertical="center"/>
    </xf>
    <xf numFmtId="176" fontId="50" fillId="9" borderId="2" xfId="0" applyNumberFormat="1" applyFont="1" applyFill="1" applyBorder="1" applyAlignment="1">
      <alignment horizontal="left" vertical="center" wrapText="1"/>
    </xf>
    <xf numFmtId="176" fontId="50" fillId="9" borderId="132" xfId="0" applyNumberFormat="1" applyFont="1" applyFill="1" applyBorder="1" applyAlignment="1">
      <alignment horizontal="left" vertical="center"/>
    </xf>
    <xf numFmtId="0" fontId="51" fillId="0" borderId="137" xfId="0" applyFont="1" applyBorder="1" applyAlignment="1">
      <alignment vertical="center"/>
    </xf>
    <xf numFmtId="14" fontId="4" fillId="9" borderId="128" xfId="0" applyNumberFormat="1" applyFont="1" applyFill="1" applyBorder="1" applyAlignment="1">
      <alignment horizontal="center" vertical="center"/>
    </xf>
    <xf numFmtId="41" fontId="52" fillId="9" borderId="40" xfId="1" applyFont="1" applyFill="1" applyBorder="1" applyAlignment="1">
      <alignment horizontal="center" vertical="center" wrapText="1"/>
    </xf>
    <xf numFmtId="176" fontId="52" fillId="9" borderId="33" xfId="0" applyNumberFormat="1" applyFont="1" applyFill="1" applyBorder="1" applyAlignment="1">
      <alignment horizontal="left" vertical="center"/>
    </xf>
    <xf numFmtId="176" fontId="52" fillId="9" borderId="33" xfId="0" applyNumberFormat="1" applyFont="1" applyFill="1" applyBorder="1" applyAlignment="1">
      <alignment horizontal="left" vertical="center" wrapText="1"/>
    </xf>
    <xf numFmtId="176" fontId="52" fillId="9" borderId="131" xfId="0" applyNumberFormat="1" applyFont="1" applyFill="1" applyBorder="1" applyAlignment="1">
      <alignment horizontal="left" vertical="center"/>
    </xf>
    <xf numFmtId="0" fontId="55" fillId="7" borderId="35" xfId="0" applyFont="1" applyFill="1" applyBorder="1" applyAlignment="1">
      <alignment horizontal="center" vertical="center"/>
    </xf>
    <xf numFmtId="0" fontId="49" fillId="7" borderId="2" xfId="0" applyFont="1" applyFill="1" applyBorder="1" applyAlignment="1">
      <alignment horizontal="center" vertical="center" shrinkToFit="1"/>
    </xf>
    <xf numFmtId="49" fontId="50" fillId="7" borderId="139" xfId="0" applyNumberFormat="1" applyFont="1" applyFill="1" applyBorder="1" applyAlignment="1">
      <alignment horizontal="center" vertical="center" wrapText="1"/>
    </xf>
    <xf numFmtId="49" fontId="52" fillId="7" borderId="35" xfId="0" applyNumberFormat="1" applyFont="1" applyFill="1" applyBorder="1" applyAlignment="1">
      <alignment horizontal="center" vertical="center" wrapText="1"/>
    </xf>
    <xf numFmtId="49" fontId="50" fillId="7" borderId="35" xfId="0" applyNumberFormat="1" applyFont="1" applyFill="1" applyBorder="1" applyAlignment="1">
      <alignment horizontal="center" vertical="center" wrapText="1"/>
    </xf>
    <xf numFmtId="49" fontId="4" fillId="9" borderId="35" xfId="0" applyNumberFormat="1" applyFont="1" applyFill="1" applyBorder="1" applyAlignment="1">
      <alignment horizontal="center" vertical="center" wrapText="1"/>
    </xf>
    <xf numFmtId="49" fontId="50" fillId="9" borderId="35" xfId="0" applyNumberFormat="1" applyFont="1" applyFill="1" applyBorder="1" applyAlignment="1">
      <alignment horizontal="center" vertical="center" wrapText="1"/>
    </xf>
    <xf numFmtId="49" fontId="52" fillId="9" borderId="35" xfId="0" applyNumberFormat="1" applyFont="1" applyFill="1" applyBorder="1" applyAlignment="1">
      <alignment horizontal="center" vertical="center" wrapText="1"/>
    </xf>
    <xf numFmtId="49" fontId="4" fillId="7" borderId="35" xfId="0" applyNumberFormat="1" applyFont="1" applyFill="1" applyBorder="1" applyAlignment="1">
      <alignment horizontal="center" vertical="center" wrapText="1"/>
    </xf>
    <xf numFmtId="49" fontId="4" fillId="0" borderId="204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49" fontId="50" fillId="7" borderId="1" xfId="0" applyNumberFormat="1" applyFont="1" applyFill="1" applyBorder="1" applyAlignment="1">
      <alignment horizontal="center" vertical="center" wrapText="1"/>
    </xf>
    <xf numFmtId="49" fontId="55" fillId="7" borderId="125" xfId="0" applyNumberFormat="1" applyFont="1" applyFill="1" applyBorder="1" applyAlignment="1">
      <alignment horizontal="center" vertical="center" wrapText="1"/>
    </xf>
    <xf numFmtId="49" fontId="55" fillId="7" borderId="1" xfId="0" applyNumberFormat="1" applyFont="1" applyFill="1" applyBorder="1" applyAlignment="1">
      <alignment horizontal="center" vertical="center" wrapText="1"/>
    </xf>
    <xf numFmtId="49" fontId="55" fillId="7" borderId="35" xfId="0" applyNumberFormat="1" applyFont="1" applyFill="1" applyBorder="1" applyAlignment="1">
      <alignment horizontal="center" vertical="center" wrapText="1"/>
    </xf>
    <xf numFmtId="41" fontId="4" fillId="0" borderId="2" xfId="1" applyFont="1" applyFill="1" applyBorder="1" applyAlignment="1">
      <alignment horizontal="right" vertical="center"/>
    </xf>
    <xf numFmtId="176" fontId="4" fillId="9" borderId="33" xfId="0" applyNumberFormat="1" applyFont="1" applyFill="1" applyBorder="1" applyAlignment="1">
      <alignment horizontal="center" vertical="center"/>
    </xf>
    <xf numFmtId="176" fontId="4" fillId="9" borderId="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2" fillId="9" borderId="2" xfId="0" applyNumberFormat="1" applyFont="1" applyFill="1" applyBorder="1" applyAlignment="1">
      <alignment horizontal="center" vertical="center"/>
    </xf>
    <xf numFmtId="176" fontId="52" fillId="9" borderId="2" xfId="0" applyNumberFormat="1" applyFont="1" applyFill="1" applyBorder="1" applyAlignment="1">
      <alignment horizontal="center" vertical="center" wrapText="1"/>
    </xf>
    <xf numFmtId="0" fontId="52" fillId="9" borderId="125" xfId="0" applyFont="1" applyFill="1" applyBorder="1" applyAlignment="1">
      <alignment horizontal="center" vertical="center"/>
    </xf>
    <xf numFmtId="0" fontId="52" fillId="9" borderId="2" xfId="0" applyFont="1" applyFill="1" applyBorder="1" applyAlignment="1">
      <alignment horizontal="center" vertical="center"/>
    </xf>
    <xf numFmtId="0" fontId="55" fillId="9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50" fillId="7" borderId="191" xfId="0" applyFont="1" applyFill="1" applyBorder="1" applyAlignment="1">
      <alignment horizontal="left" vertical="center"/>
    </xf>
    <xf numFmtId="0" fontId="50" fillId="7" borderId="140" xfId="0" applyFont="1" applyFill="1" applyBorder="1" applyAlignment="1">
      <alignment horizontal="center" vertical="center"/>
    </xf>
    <xf numFmtId="0" fontId="50" fillId="7" borderId="191" xfId="0" applyFont="1" applyFill="1" applyBorder="1" applyAlignment="1">
      <alignment horizontal="center" vertical="center"/>
    </xf>
    <xf numFmtId="176" fontId="50" fillId="7" borderId="139" xfId="0" applyNumberFormat="1" applyFont="1" applyFill="1" applyBorder="1" applyAlignment="1">
      <alignment horizontal="center" vertical="center"/>
    </xf>
    <xf numFmtId="0" fontId="50" fillId="7" borderId="161" xfId="0" applyFont="1" applyFill="1" applyBorder="1" applyAlignment="1">
      <alignment horizontal="center" vertical="center"/>
    </xf>
    <xf numFmtId="41" fontId="50" fillId="7" borderId="140" xfId="1" applyFont="1" applyFill="1" applyBorder="1" applyAlignment="1">
      <alignment horizontal="right" vertical="center"/>
    </xf>
    <xf numFmtId="0" fontId="50" fillId="7" borderId="192" xfId="0" applyFont="1" applyFill="1" applyBorder="1" applyAlignment="1">
      <alignment horizontal="center" vertical="center"/>
    </xf>
    <xf numFmtId="0" fontId="50" fillId="7" borderId="194" xfId="0" applyFont="1" applyFill="1" applyBorder="1" applyAlignment="1">
      <alignment horizontal="center" vertical="center" wrapText="1"/>
    </xf>
    <xf numFmtId="14" fontId="50" fillId="0" borderId="35" xfId="0" applyNumberFormat="1" applyFont="1" applyFill="1" applyBorder="1" applyAlignment="1">
      <alignment horizontal="center" vertical="center" wrapText="1"/>
    </xf>
    <xf numFmtId="49" fontId="50" fillId="7" borderId="141" xfId="0" applyNumberFormat="1" applyFont="1" applyFill="1" applyBorder="1" applyAlignment="1">
      <alignment horizontal="center" vertical="center"/>
    </xf>
    <xf numFmtId="176" fontId="50" fillId="7" borderId="139" xfId="0" applyNumberFormat="1" applyFont="1" applyFill="1" applyBorder="1" applyAlignment="1">
      <alignment horizontal="right" vertical="center"/>
    </xf>
    <xf numFmtId="41" fontId="50" fillId="7" borderId="141" xfId="1" applyFont="1" applyFill="1" applyBorder="1" applyAlignment="1">
      <alignment horizontal="right" vertical="center"/>
    </xf>
    <xf numFmtId="41" fontId="50" fillId="7" borderId="191" xfId="1" applyFont="1" applyFill="1" applyBorder="1" applyAlignment="1">
      <alignment horizontal="right" vertical="center"/>
    </xf>
    <xf numFmtId="14" fontId="50" fillId="7" borderId="195" xfId="1" applyNumberFormat="1" applyFont="1" applyFill="1" applyBorder="1" applyAlignment="1">
      <alignment vertical="center"/>
    </xf>
    <xf numFmtId="41" fontId="50" fillId="7" borderId="117" xfId="1" applyFont="1" applyFill="1" applyBorder="1" applyAlignment="1">
      <alignment vertical="center"/>
    </xf>
    <xf numFmtId="41" fontId="50" fillId="0" borderId="128" xfId="1" applyFont="1" applyFill="1" applyBorder="1" applyAlignment="1">
      <alignment vertical="center"/>
    </xf>
    <xf numFmtId="176" fontId="50" fillId="0" borderId="136" xfId="0" applyNumberFormat="1" applyFont="1" applyFill="1" applyBorder="1" applyAlignment="1">
      <alignment vertical="center"/>
    </xf>
    <xf numFmtId="0" fontId="50" fillId="7" borderId="1" xfId="0" applyFont="1" applyFill="1" applyBorder="1" applyAlignment="1">
      <alignment horizontal="left" vertical="center" wrapText="1"/>
    </xf>
    <xf numFmtId="0" fontId="50" fillId="7" borderId="2" xfId="0" applyFont="1" applyFill="1" applyBorder="1" applyAlignment="1">
      <alignment horizontal="left" vertical="center" wrapText="1"/>
    </xf>
    <xf numFmtId="0" fontId="52" fillId="7" borderId="130" xfId="0" applyFont="1" applyFill="1" applyBorder="1" applyAlignment="1">
      <alignment horizontal="left" vertical="center"/>
    </xf>
    <xf numFmtId="0" fontId="52" fillId="7" borderId="33" xfId="0" applyFont="1" applyFill="1" applyBorder="1" applyAlignment="1">
      <alignment horizontal="center" vertical="center"/>
    </xf>
    <xf numFmtId="0" fontId="52" fillId="7" borderId="130" xfId="0" applyFont="1" applyFill="1" applyBorder="1" applyAlignment="1">
      <alignment horizontal="center" vertical="center"/>
    </xf>
    <xf numFmtId="176" fontId="52" fillId="7" borderId="35" xfId="0" applyNumberFormat="1" applyFont="1" applyFill="1" applyBorder="1" applyAlignment="1">
      <alignment horizontal="center" vertical="center"/>
    </xf>
    <xf numFmtId="0" fontId="52" fillId="7" borderId="128" xfId="0" applyFont="1" applyFill="1" applyBorder="1" applyAlignment="1">
      <alignment horizontal="center" vertical="center"/>
    </xf>
    <xf numFmtId="41" fontId="52" fillId="7" borderId="40" xfId="1" applyFont="1" applyFill="1" applyBorder="1" applyAlignment="1">
      <alignment horizontal="right" vertical="center"/>
    </xf>
    <xf numFmtId="41" fontId="52" fillId="7" borderId="33" xfId="1" applyFont="1" applyFill="1" applyBorder="1" applyAlignment="1">
      <alignment horizontal="right" vertical="center"/>
    </xf>
    <xf numFmtId="0" fontId="52" fillId="7" borderId="90" xfId="0" applyFont="1" applyFill="1" applyBorder="1" applyAlignment="1">
      <alignment horizontal="center" vertical="center" wrapText="1"/>
    </xf>
    <xf numFmtId="14" fontId="52" fillId="0" borderId="35" xfId="0" applyNumberFormat="1" applyFont="1" applyFill="1" applyBorder="1" applyAlignment="1">
      <alignment horizontal="center" vertical="center" wrapText="1"/>
    </xf>
    <xf numFmtId="49" fontId="52" fillId="7" borderId="40" xfId="0" applyNumberFormat="1" applyFont="1" applyFill="1" applyBorder="1" applyAlignment="1">
      <alignment horizontal="left" vertical="center"/>
    </xf>
    <xf numFmtId="176" fontId="52" fillId="7" borderId="35" xfId="0" applyNumberFormat="1" applyFont="1" applyFill="1" applyBorder="1" applyAlignment="1">
      <alignment horizontal="right" vertical="center"/>
    </xf>
    <xf numFmtId="41" fontId="52" fillId="7" borderId="130" xfId="1" applyFont="1" applyFill="1" applyBorder="1" applyAlignment="1">
      <alignment horizontal="right" vertical="center"/>
    </xf>
    <xf numFmtId="14" fontId="52" fillId="7" borderId="1" xfId="1" applyNumberFormat="1" applyFont="1" applyFill="1" applyBorder="1" applyAlignment="1">
      <alignment horizontal="center" vertical="center"/>
    </xf>
    <xf numFmtId="41" fontId="52" fillId="0" borderId="128" xfId="1" applyFont="1" applyFill="1" applyBorder="1" applyAlignment="1">
      <alignment horizontal="center" vertical="center"/>
    </xf>
    <xf numFmtId="176" fontId="52" fillId="0" borderId="136" xfId="0" applyNumberFormat="1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52" fillId="7" borderId="87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center" vertical="center"/>
    </xf>
    <xf numFmtId="176" fontId="50" fillId="0" borderId="1" xfId="0" applyNumberFormat="1" applyFont="1" applyFill="1" applyBorder="1" applyAlignment="1">
      <alignment horizontal="center" vertical="center"/>
    </xf>
    <xf numFmtId="0" fontId="50" fillId="0" borderId="129" xfId="0" applyFont="1" applyFill="1" applyBorder="1" applyAlignment="1">
      <alignment horizontal="center" vertical="center"/>
    </xf>
    <xf numFmtId="41" fontId="50" fillId="0" borderId="33" xfId="1" applyFont="1" applyFill="1" applyBorder="1" applyAlignment="1">
      <alignment horizontal="right" vertical="center"/>
    </xf>
    <xf numFmtId="41" fontId="50" fillId="9" borderId="2" xfId="1" applyFont="1" applyFill="1" applyBorder="1" applyAlignment="1">
      <alignment horizontal="right" vertical="center"/>
    </xf>
    <xf numFmtId="0" fontId="50" fillId="7" borderId="90" xfId="0" applyFont="1" applyFill="1" applyBorder="1" applyAlignment="1">
      <alignment horizontal="center" vertical="center" wrapText="1"/>
    </xf>
    <xf numFmtId="49" fontId="50" fillId="7" borderId="40" xfId="0" applyNumberFormat="1" applyFont="1" applyFill="1" applyBorder="1" applyAlignment="1">
      <alignment horizontal="left" vertical="center"/>
    </xf>
    <xf numFmtId="176" fontId="50" fillId="7" borderId="35" xfId="0" applyNumberFormat="1" applyFont="1" applyFill="1" applyBorder="1" applyAlignment="1">
      <alignment horizontal="right" vertical="center"/>
    </xf>
    <xf numFmtId="41" fontId="50" fillId="7" borderId="33" xfId="1" applyFont="1" applyFill="1" applyBorder="1" applyAlignment="1">
      <alignment horizontal="right" vertical="center"/>
    </xf>
    <xf numFmtId="41" fontId="50" fillId="7" borderId="40" xfId="1" applyFont="1" applyFill="1" applyBorder="1" applyAlignment="1">
      <alignment horizontal="right" vertical="center"/>
    </xf>
    <xf numFmtId="41" fontId="50" fillId="7" borderId="130" xfId="1" applyFont="1" applyFill="1" applyBorder="1" applyAlignment="1">
      <alignment horizontal="right" vertical="center"/>
    </xf>
    <xf numFmtId="41" fontId="50" fillId="7" borderId="128" xfId="1" applyFont="1" applyFill="1" applyBorder="1" applyAlignment="1">
      <alignment horizontal="center" vertical="center"/>
    </xf>
    <xf numFmtId="41" fontId="50" fillId="7" borderId="136" xfId="1" applyFont="1" applyFill="1" applyBorder="1" applyAlignment="1">
      <alignment horizontal="center" vertical="center"/>
    </xf>
    <xf numFmtId="41" fontId="50" fillId="0" borderId="128" xfId="1" applyFont="1" applyFill="1" applyBorder="1" applyAlignment="1">
      <alignment horizontal="center" vertical="center"/>
    </xf>
    <xf numFmtId="176" fontId="50" fillId="0" borderId="136" xfId="0" applyNumberFormat="1" applyFont="1" applyFill="1" applyBorder="1" applyAlignment="1">
      <alignment horizontal="center" vertical="center"/>
    </xf>
    <xf numFmtId="0" fontId="50" fillId="7" borderId="1" xfId="0" applyFont="1" applyFill="1" applyBorder="1" applyAlignment="1">
      <alignment horizontal="center" vertical="center" wrapText="1"/>
    </xf>
    <xf numFmtId="0" fontId="50" fillId="7" borderId="2" xfId="0" applyFont="1" applyFill="1" applyBorder="1" applyAlignment="1">
      <alignment horizontal="center" vertical="center" wrapText="1"/>
    </xf>
    <xf numFmtId="0" fontId="50" fillId="7" borderId="87" xfId="0" applyFont="1" applyFill="1" applyBorder="1" applyAlignment="1">
      <alignment horizontal="center" vertical="center" wrapText="1"/>
    </xf>
    <xf numFmtId="0" fontId="52" fillId="0" borderId="130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130" xfId="0" applyFont="1" applyFill="1" applyBorder="1" applyAlignment="1">
      <alignment horizontal="center" vertical="center"/>
    </xf>
    <xf numFmtId="176" fontId="52" fillId="0" borderId="1" xfId="0" applyNumberFormat="1" applyFont="1" applyFill="1" applyBorder="1" applyAlignment="1">
      <alignment horizontal="center" vertical="center"/>
    </xf>
    <xf numFmtId="0" fontId="52" fillId="0" borderId="129" xfId="0" applyFont="1" applyFill="1" applyBorder="1" applyAlignment="1">
      <alignment horizontal="center" vertical="center"/>
    </xf>
    <xf numFmtId="41" fontId="52" fillId="0" borderId="33" xfId="1" applyFont="1" applyFill="1" applyBorder="1" applyAlignment="1">
      <alignment horizontal="right" vertical="center"/>
    </xf>
    <xf numFmtId="0" fontId="52" fillId="0" borderId="2" xfId="0" applyFont="1" applyFill="1" applyBorder="1" applyAlignment="1">
      <alignment horizontal="center" vertical="center"/>
    </xf>
    <xf numFmtId="41" fontId="52" fillId="0" borderId="2" xfId="1" applyFont="1" applyFill="1" applyBorder="1" applyAlignment="1">
      <alignment horizontal="right" vertical="center"/>
    </xf>
    <xf numFmtId="14" fontId="52" fillId="7" borderId="128" xfId="1" applyNumberFormat="1" applyFont="1" applyFill="1" applyBorder="1" applyAlignment="1">
      <alignment horizontal="center" vertical="center"/>
    </xf>
    <xf numFmtId="41" fontId="52" fillId="7" borderId="136" xfId="1" applyFont="1" applyFill="1" applyBorder="1" applyAlignment="1">
      <alignment horizontal="center" vertical="center"/>
    </xf>
    <xf numFmtId="0" fontId="52" fillId="7" borderId="87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left" vertical="center"/>
    </xf>
    <xf numFmtId="0" fontId="4" fillId="9" borderId="33" xfId="0" applyFont="1" applyFill="1" applyBorder="1" applyAlignment="1">
      <alignment horizontal="center" vertical="center"/>
    </xf>
    <xf numFmtId="0" fontId="4" fillId="9" borderId="130" xfId="0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0" fontId="4" fillId="9" borderId="129" xfId="0" applyFont="1" applyFill="1" applyBorder="1" applyAlignment="1">
      <alignment horizontal="center" vertical="center"/>
    </xf>
    <xf numFmtId="41" fontId="4" fillId="9" borderId="33" xfId="1" applyFont="1" applyFill="1" applyBorder="1" applyAlignment="1">
      <alignment horizontal="right" vertical="center"/>
    </xf>
    <xf numFmtId="0" fontId="4" fillId="9" borderId="2" xfId="0" applyFont="1" applyFill="1" applyBorder="1" applyAlignment="1">
      <alignment horizontal="center" vertical="center"/>
    </xf>
    <xf numFmtId="41" fontId="4" fillId="9" borderId="2" xfId="1" applyFont="1" applyFill="1" applyBorder="1" applyAlignment="1">
      <alignment horizontal="right" vertical="center"/>
    </xf>
    <xf numFmtId="0" fontId="4" fillId="9" borderId="130" xfId="0" applyFont="1" applyFill="1" applyBorder="1" applyAlignment="1">
      <alignment horizontal="center" vertical="center" wrapText="1"/>
    </xf>
    <xf numFmtId="14" fontId="4" fillId="9" borderId="35" xfId="0" applyNumberFormat="1" applyFont="1" applyFill="1" applyBorder="1" applyAlignment="1">
      <alignment horizontal="center" vertical="center" wrapText="1"/>
    </xf>
    <xf numFmtId="49" fontId="4" fillId="9" borderId="40" xfId="0" applyNumberFormat="1" applyFont="1" applyFill="1" applyBorder="1" applyAlignment="1">
      <alignment horizontal="left" vertical="center"/>
    </xf>
    <xf numFmtId="176" fontId="4" fillId="9" borderId="35" xfId="0" applyNumberFormat="1" applyFont="1" applyFill="1" applyBorder="1" applyAlignment="1">
      <alignment horizontal="right" vertical="center"/>
    </xf>
    <xf numFmtId="41" fontId="4" fillId="9" borderId="40" xfId="1" applyFont="1" applyFill="1" applyBorder="1" applyAlignment="1">
      <alignment horizontal="right" vertical="center"/>
    </xf>
    <xf numFmtId="41" fontId="4" fillId="9" borderId="90" xfId="1" applyFont="1" applyFill="1" applyBorder="1" applyAlignment="1">
      <alignment horizontal="right" vertical="center"/>
    </xf>
    <xf numFmtId="41" fontId="4" fillId="9" borderId="129" xfId="1" applyFont="1" applyFill="1" applyBorder="1" applyAlignment="1">
      <alignment horizontal="center" vertical="center"/>
    </xf>
    <xf numFmtId="41" fontId="4" fillId="9" borderId="136" xfId="1" applyFont="1" applyFill="1" applyBorder="1" applyAlignment="1">
      <alignment horizontal="center" vertical="center"/>
    </xf>
    <xf numFmtId="41" fontId="4" fillId="9" borderId="128" xfId="1" applyFont="1" applyFill="1" applyBorder="1" applyAlignment="1">
      <alignment horizontal="center" vertical="center"/>
    </xf>
    <xf numFmtId="41" fontId="4" fillId="9" borderId="33" xfId="1" applyFont="1" applyFill="1" applyBorder="1" applyAlignment="1">
      <alignment horizontal="center" vertical="center"/>
    </xf>
    <xf numFmtId="176" fontId="4" fillId="9" borderId="137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0" fontId="4" fillId="9" borderId="129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center" vertical="center"/>
    </xf>
    <xf numFmtId="49" fontId="4" fillId="9" borderId="87" xfId="0" applyNumberFormat="1" applyFont="1" applyFill="1" applyBorder="1" applyAlignment="1">
      <alignment horizontal="left" vertical="center"/>
    </xf>
    <xf numFmtId="176" fontId="4" fillId="9" borderId="1" xfId="0" applyNumberFormat="1" applyFont="1" applyFill="1" applyBorder="1" applyAlignment="1">
      <alignment horizontal="right" vertical="center"/>
    </xf>
    <xf numFmtId="41" fontId="4" fillId="9" borderId="87" xfId="1" applyFont="1" applyFill="1" applyBorder="1" applyAlignment="1">
      <alignment horizontal="right" vertical="center"/>
    </xf>
    <xf numFmtId="41" fontId="4" fillId="9" borderId="137" xfId="1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left" vertical="center"/>
    </xf>
    <xf numFmtId="41" fontId="4" fillId="0" borderId="33" xfId="1" applyFont="1" applyFill="1" applyBorder="1" applyAlignment="1">
      <alignment horizontal="right" vertical="center"/>
    </xf>
    <xf numFmtId="0" fontId="4" fillId="7" borderId="130" xfId="0" applyFont="1" applyFill="1" applyBorder="1" applyAlignment="1">
      <alignment horizontal="center" vertical="center" wrapText="1"/>
    </xf>
    <xf numFmtId="14" fontId="4" fillId="0" borderId="3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right" vertical="center"/>
    </xf>
    <xf numFmtId="41" fontId="4" fillId="0" borderId="40" xfId="1" applyFont="1" applyFill="1" applyBorder="1" applyAlignment="1">
      <alignment horizontal="right" vertical="center"/>
    </xf>
    <xf numFmtId="41" fontId="4" fillId="0" borderId="90" xfId="1" applyFont="1" applyFill="1" applyBorder="1" applyAlignment="1">
      <alignment horizontal="right" vertical="center"/>
    </xf>
    <xf numFmtId="41" fontId="4" fillId="0" borderId="129" xfId="1" applyFont="1" applyFill="1" applyBorder="1" applyAlignment="1">
      <alignment horizontal="center" vertical="center"/>
    </xf>
    <xf numFmtId="41" fontId="4" fillId="0" borderId="128" xfId="1" applyFont="1" applyFill="1" applyBorder="1" applyAlignment="1">
      <alignment horizontal="center" vertical="center"/>
    </xf>
    <xf numFmtId="41" fontId="4" fillId="0" borderId="33" xfId="1" applyFont="1" applyFill="1" applyBorder="1" applyAlignment="1">
      <alignment horizontal="center" vertical="center"/>
    </xf>
    <xf numFmtId="176" fontId="4" fillId="0" borderId="13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41" fontId="4" fillId="0" borderId="136" xfId="1" applyFont="1" applyFill="1" applyBorder="1" applyAlignment="1">
      <alignment horizontal="right" vertical="center"/>
    </xf>
    <xf numFmtId="41" fontId="4" fillId="0" borderId="87" xfId="1" applyFont="1" applyFill="1" applyBorder="1" applyAlignment="1">
      <alignment horizontal="right" vertical="center"/>
    </xf>
    <xf numFmtId="41" fontId="4" fillId="0" borderId="1" xfId="1" applyFont="1" applyFill="1" applyBorder="1" applyAlignment="1">
      <alignment horizontal="center" vertical="center"/>
    </xf>
    <xf numFmtId="0" fontId="50" fillId="9" borderId="90" xfId="0" applyFont="1" applyFill="1" applyBorder="1" applyAlignment="1">
      <alignment horizontal="left" vertical="center"/>
    </xf>
    <xf numFmtId="0" fontId="50" fillId="9" borderId="33" xfId="0" applyFont="1" applyFill="1" applyBorder="1" applyAlignment="1">
      <alignment horizontal="center" vertical="center"/>
    </xf>
    <xf numFmtId="0" fontId="50" fillId="9" borderId="130" xfId="0" applyFont="1" applyFill="1" applyBorder="1" applyAlignment="1">
      <alignment horizontal="center" vertical="center"/>
    </xf>
    <xf numFmtId="176" fontId="50" fillId="9" borderId="1" xfId="0" applyNumberFormat="1" applyFont="1" applyFill="1" applyBorder="1" applyAlignment="1">
      <alignment horizontal="center" vertical="center"/>
    </xf>
    <xf numFmtId="0" fontId="50" fillId="9" borderId="129" xfId="0" applyFont="1" applyFill="1" applyBorder="1" applyAlignment="1">
      <alignment horizontal="left" vertical="center"/>
    </xf>
    <xf numFmtId="41" fontId="50" fillId="9" borderId="33" xfId="1" applyFont="1" applyFill="1" applyBorder="1" applyAlignment="1">
      <alignment horizontal="right" vertical="center"/>
    </xf>
    <xf numFmtId="0" fontId="50" fillId="9" borderId="130" xfId="0" applyFont="1" applyFill="1" applyBorder="1" applyAlignment="1">
      <alignment horizontal="center" vertical="center" wrapText="1"/>
    </xf>
    <xf numFmtId="14" fontId="50" fillId="9" borderId="35" xfId="0" applyNumberFormat="1" applyFont="1" applyFill="1" applyBorder="1" applyAlignment="1">
      <alignment horizontal="center" vertical="center" wrapText="1"/>
    </xf>
    <xf numFmtId="49" fontId="50" fillId="9" borderId="40" xfId="0" applyNumberFormat="1" applyFont="1" applyFill="1" applyBorder="1" applyAlignment="1">
      <alignment horizontal="left" vertical="center"/>
    </xf>
    <xf numFmtId="176" fontId="50" fillId="9" borderId="35" xfId="0" applyNumberFormat="1" applyFont="1" applyFill="1" applyBorder="1" applyAlignment="1">
      <alignment horizontal="right" vertical="center"/>
    </xf>
    <xf numFmtId="41" fontId="50" fillId="9" borderId="136" xfId="1" applyFont="1" applyFill="1" applyBorder="1" applyAlignment="1">
      <alignment horizontal="right" vertical="center"/>
    </xf>
    <xf numFmtId="41" fontId="50" fillId="9" borderId="40" xfId="1" applyFont="1" applyFill="1" applyBorder="1" applyAlignment="1">
      <alignment horizontal="right" vertical="center"/>
    </xf>
    <xf numFmtId="41" fontId="50" fillId="9" borderId="90" xfId="1" applyFont="1" applyFill="1" applyBorder="1" applyAlignment="1">
      <alignment horizontal="right" vertical="center"/>
    </xf>
    <xf numFmtId="41" fontId="59" fillId="9" borderId="2" xfId="1" applyFont="1" applyFill="1" applyBorder="1" applyAlignment="1">
      <alignment horizontal="center" vertical="center"/>
    </xf>
    <xf numFmtId="0" fontId="59" fillId="9" borderId="1" xfId="0" applyFont="1" applyFill="1" applyBorder="1" applyAlignment="1">
      <alignment horizontal="center" vertical="center" wrapText="1"/>
    </xf>
    <xf numFmtId="0" fontId="52" fillId="9" borderId="90" xfId="0" applyFont="1" applyFill="1" applyBorder="1" applyAlignment="1">
      <alignment horizontal="left" vertical="center"/>
    </xf>
    <xf numFmtId="0" fontId="52" fillId="9" borderId="130" xfId="0" applyFont="1" applyFill="1" applyBorder="1" applyAlignment="1">
      <alignment horizontal="center" vertical="center"/>
    </xf>
    <xf numFmtId="176" fontId="52" fillId="9" borderId="1" xfId="0" applyNumberFormat="1" applyFont="1" applyFill="1" applyBorder="1" applyAlignment="1">
      <alignment horizontal="center" vertical="center"/>
    </xf>
    <xf numFmtId="0" fontId="52" fillId="9" borderId="129" xfId="0" applyFont="1" applyFill="1" applyBorder="1" applyAlignment="1">
      <alignment horizontal="left" vertical="center"/>
    </xf>
    <xf numFmtId="41" fontId="52" fillId="9" borderId="2" xfId="1" applyFont="1" applyFill="1" applyBorder="1" applyAlignment="1">
      <alignment horizontal="right" vertical="center"/>
    </xf>
    <xf numFmtId="0" fontId="52" fillId="9" borderId="90" xfId="0" applyFont="1" applyFill="1" applyBorder="1" applyAlignment="1">
      <alignment horizontal="center" vertical="center" wrapText="1"/>
    </xf>
    <xf numFmtId="14" fontId="52" fillId="9" borderId="1" xfId="0" applyNumberFormat="1" applyFont="1" applyFill="1" applyBorder="1" applyAlignment="1">
      <alignment horizontal="center" vertical="center" wrapText="1"/>
    </xf>
    <xf numFmtId="49" fontId="52" fillId="9" borderId="87" xfId="0" applyNumberFormat="1" applyFont="1" applyFill="1" applyBorder="1" applyAlignment="1">
      <alignment horizontal="left" vertical="center"/>
    </xf>
    <xf numFmtId="176" fontId="52" fillId="9" borderId="1" xfId="0" applyNumberFormat="1" applyFont="1" applyFill="1" applyBorder="1" applyAlignment="1">
      <alignment horizontal="right" vertical="center"/>
    </xf>
    <xf numFmtId="41" fontId="52" fillId="9" borderId="87" xfId="1" applyFont="1" applyFill="1" applyBorder="1" applyAlignment="1">
      <alignment horizontal="right" vertical="center"/>
    </xf>
    <xf numFmtId="41" fontId="52" fillId="9" borderId="90" xfId="1" applyFont="1" applyFill="1" applyBorder="1" applyAlignment="1">
      <alignment horizontal="right" vertical="center"/>
    </xf>
    <xf numFmtId="14" fontId="52" fillId="9" borderId="137" xfId="1" applyNumberFormat="1" applyFont="1" applyFill="1" applyBorder="1" applyAlignment="1">
      <alignment horizontal="center" vertical="center"/>
    </xf>
    <xf numFmtId="41" fontId="52" fillId="9" borderId="2" xfId="1" applyFont="1" applyFill="1" applyBorder="1" applyAlignment="1">
      <alignment horizontal="center" vertical="center"/>
    </xf>
    <xf numFmtId="41" fontId="52" fillId="9" borderId="129" xfId="1" applyFont="1" applyFill="1" applyBorder="1" applyAlignment="1">
      <alignment horizontal="center" vertical="center"/>
    </xf>
    <xf numFmtId="176" fontId="52" fillId="9" borderId="137" xfId="0" applyNumberFormat="1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 wrapText="1"/>
    </xf>
    <xf numFmtId="0" fontId="52" fillId="9" borderId="2" xfId="0" applyFont="1" applyFill="1" applyBorder="1" applyAlignment="1">
      <alignment horizontal="center" vertical="center" wrapText="1"/>
    </xf>
    <xf numFmtId="0" fontId="52" fillId="9" borderId="87" xfId="0" applyFont="1" applyFill="1" applyBorder="1" applyAlignment="1">
      <alignment horizontal="center" vertical="center" wrapText="1"/>
    </xf>
    <xf numFmtId="0" fontId="4" fillId="9" borderId="90" xfId="0" applyFont="1" applyFill="1" applyBorder="1" applyAlignment="1">
      <alignment horizontal="left" vertical="center"/>
    </xf>
    <xf numFmtId="0" fontId="4" fillId="7" borderId="90" xfId="0" applyFont="1" applyFill="1" applyBorder="1" applyAlignment="1">
      <alignment horizontal="center" vertical="center" wrapText="1"/>
    </xf>
    <xf numFmtId="49" fontId="4" fillId="7" borderId="40" xfId="0" applyNumberFormat="1" applyFont="1" applyFill="1" applyBorder="1" applyAlignment="1">
      <alignment horizontal="left" vertical="center"/>
    </xf>
    <xf numFmtId="176" fontId="4" fillId="7" borderId="35" xfId="0" applyNumberFormat="1" applyFont="1" applyFill="1" applyBorder="1" applyAlignment="1">
      <alignment horizontal="right" vertical="center"/>
    </xf>
    <xf numFmtId="41" fontId="4" fillId="7" borderId="33" xfId="1" applyFont="1" applyFill="1" applyBorder="1" applyAlignment="1">
      <alignment horizontal="right" vertical="center"/>
    </xf>
    <xf numFmtId="41" fontId="4" fillId="7" borderId="2" xfId="1" applyFont="1" applyFill="1" applyBorder="1" applyAlignment="1">
      <alignment horizontal="right" vertical="center"/>
    </xf>
    <xf numFmtId="41" fontId="4" fillId="7" borderId="40" xfId="1" applyFont="1" applyFill="1" applyBorder="1" applyAlignment="1">
      <alignment horizontal="right" vertical="center"/>
    </xf>
    <xf numFmtId="41" fontId="4" fillId="7" borderId="130" xfId="1" applyFont="1" applyFill="1" applyBorder="1" applyAlignment="1">
      <alignment horizontal="right" vertical="center"/>
    </xf>
    <xf numFmtId="41" fontId="4" fillId="0" borderId="142" xfId="1" applyFont="1" applyFill="1" applyBorder="1" applyAlignment="1">
      <alignment vertical="center"/>
    </xf>
    <xf numFmtId="41" fontId="4" fillId="0" borderId="2" xfId="1" applyFont="1" applyFill="1" applyBorder="1" applyAlignment="1">
      <alignment vertical="center"/>
    </xf>
    <xf numFmtId="41" fontId="4" fillId="0" borderId="33" xfId="1" applyFont="1" applyFill="1" applyBorder="1" applyAlignment="1">
      <alignment vertical="center"/>
    </xf>
    <xf numFmtId="176" fontId="4" fillId="0" borderId="137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87" xfId="0" applyFont="1" applyFill="1" applyBorder="1" applyAlignment="1">
      <alignment horizontal="left" vertical="center" wrapText="1"/>
    </xf>
    <xf numFmtId="41" fontId="4" fillId="0" borderId="1" xfId="1" applyFont="1" applyFill="1" applyBorder="1" applyAlignment="1">
      <alignment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right" vertical="center" wrapText="1"/>
    </xf>
    <xf numFmtId="41" fontId="4" fillId="0" borderId="204" xfId="1" applyFont="1" applyFill="1" applyBorder="1" applyAlignment="1">
      <alignment vertical="center"/>
    </xf>
    <xf numFmtId="41" fontId="4" fillId="0" borderId="133" xfId="1" applyFont="1" applyFill="1" applyBorder="1" applyAlignment="1">
      <alignment vertical="center"/>
    </xf>
    <xf numFmtId="176" fontId="4" fillId="0" borderId="209" xfId="0" applyNumberFormat="1" applyFont="1" applyFill="1" applyBorder="1" applyAlignment="1">
      <alignment vertical="center"/>
    </xf>
    <xf numFmtId="0" fontId="4" fillId="7" borderId="204" xfId="0" applyFont="1" applyFill="1" applyBorder="1" applyAlignment="1">
      <alignment horizontal="left" vertical="center" wrapText="1"/>
    </xf>
    <xf numFmtId="0" fontId="4" fillId="7" borderId="133" xfId="0" applyFont="1" applyFill="1" applyBorder="1" applyAlignment="1">
      <alignment horizontal="left" vertical="center" wrapText="1"/>
    </xf>
    <xf numFmtId="0" fontId="4" fillId="7" borderId="20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18" xfId="0" applyFont="1" applyFill="1" applyBorder="1" applyAlignment="1">
      <alignment horizontal="center" vertical="center"/>
    </xf>
    <xf numFmtId="176" fontId="4" fillId="0" borderId="129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left" vertical="center"/>
    </xf>
    <xf numFmtId="0" fontId="4" fillId="0" borderId="211" xfId="0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center" vertical="center"/>
    </xf>
    <xf numFmtId="0" fontId="4" fillId="0" borderId="211" xfId="0" applyFont="1" applyFill="1" applyBorder="1" applyAlignment="1">
      <alignment horizontal="center" vertical="center"/>
    </xf>
    <xf numFmtId="176" fontId="4" fillId="0" borderId="204" xfId="0" applyNumberFormat="1" applyFont="1" applyFill="1" applyBorder="1" applyAlignment="1">
      <alignment horizontal="center" vertical="center"/>
    </xf>
    <xf numFmtId="0" fontId="4" fillId="0" borderId="205" xfId="0" applyFont="1" applyFill="1" applyBorder="1" applyAlignment="1">
      <alignment horizontal="left" vertical="center"/>
    </xf>
    <xf numFmtId="41" fontId="4" fillId="0" borderId="133" xfId="1" applyFont="1" applyFill="1" applyBorder="1" applyAlignment="1">
      <alignment horizontal="right" vertical="center"/>
    </xf>
    <xf numFmtId="176" fontId="4" fillId="0" borderId="133" xfId="0" applyNumberFormat="1" applyFont="1" applyFill="1" applyBorder="1" applyAlignment="1">
      <alignment horizontal="center" vertical="center"/>
    </xf>
    <xf numFmtId="14" fontId="4" fillId="0" borderId="133" xfId="0" applyNumberFormat="1" applyFont="1" applyFill="1" applyBorder="1" applyAlignment="1">
      <alignment horizontal="center" vertical="center"/>
    </xf>
    <xf numFmtId="0" fontId="4" fillId="7" borderId="211" xfId="0" applyFont="1" applyFill="1" applyBorder="1" applyAlignment="1">
      <alignment horizontal="center" vertical="center" wrapText="1"/>
    </xf>
    <xf numFmtId="0" fontId="4" fillId="0" borderId="204" xfId="0" applyFont="1" applyFill="1" applyBorder="1" applyAlignment="1">
      <alignment horizontal="center" vertical="center"/>
    </xf>
    <xf numFmtId="176" fontId="4" fillId="0" borderId="205" xfId="0" applyNumberFormat="1" applyFont="1" applyFill="1" applyBorder="1" applyAlignment="1">
      <alignment horizontal="right" vertical="center"/>
    </xf>
    <xf numFmtId="41" fontId="4" fillId="0" borderId="74" xfId="1" applyFont="1" applyFill="1" applyBorder="1" applyAlignment="1">
      <alignment horizontal="right" vertical="center"/>
    </xf>
    <xf numFmtId="41" fontId="4" fillId="0" borderId="207" xfId="1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left" vertical="center"/>
    </xf>
    <xf numFmtId="0" fontId="4" fillId="9" borderId="90" xfId="0" applyFont="1" applyFill="1" applyBorder="1" applyAlignment="1">
      <alignment horizontal="center" vertical="center"/>
    </xf>
    <xf numFmtId="14" fontId="50" fillId="0" borderId="1" xfId="0" applyNumberFormat="1" applyFont="1" applyFill="1" applyBorder="1" applyAlignment="1">
      <alignment horizontal="center" vertical="center" wrapText="1"/>
    </xf>
    <xf numFmtId="49" fontId="50" fillId="7" borderId="90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right" vertical="center"/>
    </xf>
    <xf numFmtId="41" fontId="4" fillId="7" borderId="90" xfId="1" applyFont="1" applyFill="1" applyBorder="1" applyAlignment="1">
      <alignment horizontal="right" vertical="center"/>
    </xf>
    <xf numFmtId="14" fontId="52" fillId="0" borderId="1" xfId="0" applyNumberFormat="1" applyFont="1" applyFill="1" applyBorder="1" applyAlignment="1">
      <alignment horizontal="center" vertical="center" wrapText="1"/>
    </xf>
    <xf numFmtId="49" fontId="52" fillId="7" borderId="90" xfId="0" applyNumberFormat="1" applyFont="1" applyFill="1" applyBorder="1" applyAlignment="1">
      <alignment horizontal="center" vertical="center"/>
    </xf>
    <xf numFmtId="0" fontId="4" fillId="9" borderId="219" xfId="0" applyFont="1" applyFill="1" applyBorder="1" applyAlignment="1">
      <alignment horizontal="center" vertical="center"/>
    </xf>
    <xf numFmtId="0" fontId="4" fillId="9" borderId="90" xfId="0" applyFont="1" applyFill="1" applyBorder="1" applyAlignment="1">
      <alignment horizontal="center" vertical="center" wrapText="1"/>
    </xf>
    <xf numFmtId="14" fontId="50" fillId="9" borderId="1" xfId="0" applyNumberFormat="1" applyFont="1" applyFill="1" applyBorder="1" applyAlignment="1">
      <alignment horizontal="center" vertical="center" wrapText="1"/>
    </xf>
    <xf numFmtId="49" fontId="50" fillId="9" borderId="87" xfId="0" applyNumberFormat="1" applyFont="1" applyFill="1" applyBorder="1" applyAlignment="1">
      <alignment horizontal="left" vertical="center"/>
    </xf>
    <xf numFmtId="41" fontId="55" fillId="9" borderId="87" xfId="1" applyFont="1" applyFill="1" applyBorder="1" applyAlignment="1">
      <alignment horizontal="right" vertical="center"/>
    </xf>
    <xf numFmtId="41" fontId="55" fillId="9" borderId="90" xfId="1" applyFont="1" applyFill="1" applyBorder="1" applyAlignment="1">
      <alignment horizontal="right" vertical="center"/>
    </xf>
    <xf numFmtId="14" fontId="50" fillId="9" borderId="129" xfId="1" applyNumberFormat="1" applyFont="1" applyFill="1" applyBorder="1" applyAlignment="1">
      <alignment vertical="center"/>
    </xf>
    <xf numFmtId="41" fontId="50" fillId="9" borderId="137" xfId="1" applyFont="1" applyFill="1" applyBorder="1" applyAlignment="1">
      <alignment vertical="center"/>
    </xf>
    <xf numFmtId="41" fontId="50" fillId="9" borderId="129" xfId="1" applyFont="1" applyFill="1" applyBorder="1" applyAlignment="1">
      <alignment vertical="center"/>
    </xf>
    <xf numFmtId="176" fontId="50" fillId="9" borderId="137" xfId="0" applyNumberFormat="1" applyFont="1" applyFill="1" applyBorder="1" applyAlignment="1">
      <alignment vertical="center"/>
    </xf>
    <xf numFmtId="0" fontId="50" fillId="9" borderId="1" xfId="0" applyFont="1" applyFill="1" applyBorder="1" applyAlignment="1">
      <alignment horizontal="left" vertical="center" wrapText="1"/>
    </xf>
    <xf numFmtId="0" fontId="50" fillId="9" borderId="2" xfId="0" applyFont="1" applyFill="1" applyBorder="1" applyAlignment="1">
      <alignment horizontal="left" vertical="center" wrapText="1"/>
    </xf>
    <xf numFmtId="0" fontId="50" fillId="9" borderId="219" xfId="0" applyFont="1" applyFill="1" applyBorder="1" applyAlignment="1">
      <alignment horizontal="center" vertical="center"/>
    </xf>
    <xf numFmtId="176" fontId="4" fillId="9" borderId="35" xfId="0" applyNumberFormat="1" applyFont="1" applyFill="1" applyBorder="1" applyAlignment="1">
      <alignment horizontal="center" vertical="center"/>
    </xf>
    <xf numFmtId="0" fontId="4" fillId="9" borderId="128" xfId="0" applyFont="1" applyFill="1" applyBorder="1" applyAlignment="1">
      <alignment horizontal="left" vertical="center"/>
    </xf>
    <xf numFmtId="14" fontId="52" fillId="9" borderId="35" xfId="0" applyNumberFormat="1" applyFont="1" applyFill="1" applyBorder="1" applyAlignment="1">
      <alignment horizontal="center" vertical="center" wrapText="1"/>
    </xf>
    <xf numFmtId="49" fontId="52" fillId="9" borderId="40" xfId="0" applyNumberFormat="1" applyFont="1" applyFill="1" applyBorder="1" applyAlignment="1">
      <alignment horizontal="left" vertical="center"/>
    </xf>
    <xf numFmtId="41" fontId="55" fillId="9" borderId="40" xfId="1" applyFont="1" applyFill="1" applyBorder="1" applyAlignment="1">
      <alignment horizontal="right" vertical="center"/>
    </xf>
    <xf numFmtId="41" fontId="55" fillId="9" borderId="130" xfId="1" applyFont="1" applyFill="1" applyBorder="1" applyAlignment="1">
      <alignment horizontal="right" vertical="center"/>
    </xf>
    <xf numFmtId="14" fontId="52" fillId="9" borderId="35" xfId="1" applyNumberFormat="1" applyFont="1" applyFill="1" applyBorder="1" applyAlignment="1">
      <alignment vertical="center"/>
    </xf>
    <xf numFmtId="41" fontId="52" fillId="9" borderId="136" xfId="1" applyFont="1" applyFill="1" applyBorder="1" applyAlignment="1">
      <alignment vertical="center"/>
    </xf>
    <xf numFmtId="41" fontId="52" fillId="9" borderId="128" xfId="1" applyFont="1" applyFill="1" applyBorder="1" applyAlignment="1">
      <alignment vertical="center"/>
    </xf>
    <xf numFmtId="176" fontId="52" fillId="9" borderId="136" xfId="0" applyNumberFormat="1" applyFont="1" applyFill="1" applyBorder="1" applyAlignment="1">
      <alignment vertical="center"/>
    </xf>
    <xf numFmtId="0" fontId="52" fillId="9" borderId="35" xfId="0" applyFont="1" applyFill="1" applyBorder="1" applyAlignment="1">
      <alignment horizontal="left" vertical="center" wrapText="1"/>
    </xf>
    <xf numFmtId="0" fontId="52" fillId="9" borderId="33" xfId="0" applyFont="1" applyFill="1" applyBorder="1" applyAlignment="1">
      <alignment horizontal="left" vertical="center" wrapText="1"/>
    </xf>
    <xf numFmtId="0" fontId="52" fillId="9" borderId="40" xfId="0" applyFont="1" applyFill="1" applyBorder="1" applyAlignment="1">
      <alignment horizontal="center" vertical="center"/>
    </xf>
    <xf numFmtId="176" fontId="4" fillId="0" borderId="136" xfId="0" applyNumberFormat="1" applyFont="1" applyFill="1" applyBorder="1" applyAlignment="1">
      <alignment horizontal="center" vertical="center"/>
    </xf>
    <xf numFmtId="41" fontId="4" fillId="0" borderId="40" xfId="1" applyFont="1" applyFill="1" applyBorder="1" applyAlignment="1">
      <alignment vertical="center"/>
    </xf>
    <xf numFmtId="14" fontId="4" fillId="9" borderId="129" xfId="1" applyNumberFormat="1" applyFont="1" applyFill="1" applyBorder="1" applyAlignment="1">
      <alignment vertical="center"/>
    </xf>
    <xf numFmtId="41" fontId="4" fillId="9" borderId="129" xfId="1" applyFont="1" applyFill="1" applyBorder="1" applyAlignment="1">
      <alignment vertical="center"/>
    </xf>
    <xf numFmtId="41" fontId="4" fillId="0" borderId="136" xfId="1" applyFont="1" applyFill="1" applyBorder="1" applyAlignment="1">
      <alignment vertical="center"/>
    </xf>
    <xf numFmtId="41" fontId="4" fillId="0" borderId="128" xfId="1" applyFont="1" applyFill="1" applyBorder="1" applyAlignment="1">
      <alignment vertical="center"/>
    </xf>
    <xf numFmtId="0" fontId="50" fillId="7" borderId="90" xfId="0" applyFont="1" applyFill="1" applyBorder="1" applyAlignment="1">
      <alignment horizontal="left" vertical="center" wrapText="1"/>
    </xf>
    <xf numFmtId="0" fontId="50" fillId="7" borderId="2" xfId="0" applyFont="1" applyFill="1" applyBorder="1" applyAlignment="1">
      <alignment horizontal="center" vertical="center"/>
    </xf>
    <xf numFmtId="0" fontId="50" fillId="7" borderId="90" xfId="0" applyFont="1" applyFill="1" applyBorder="1" applyAlignment="1">
      <alignment horizontal="center" vertical="center"/>
    </xf>
    <xf numFmtId="176" fontId="50" fillId="7" borderId="1" xfId="0" applyNumberFormat="1" applyFont="1" applyFill="1" applyBorder="1" applyAlignment="1">
      <alignment horizontal="center" vertical="center"/>
    </xf>
    <xf numFmtId="0" fontId="50" fillId="7" borderId="129" xfId="0" applyFont="1" applyFill="1" applyBorder="1" applyAlignment="1">
      <alignment horizontal="left" vertical="center"/>
    </xf>
    <xf numFmtId="41" fontId="50" fillId="7" borderId="2" xfId="1" applyFont="1" applyFill="1" applyBorder="1" applyAlignment="1">
      <alignment horizontal="right" vertical="center"/>
    </xf>
    <xf numFmtId="0" fontId="50" fillId="7" borderId="210" xfId="0" applyFont="1" applyFill="1" applyBorder="1" applyAlignment="1">
      <alignment horizontal="center" vertical="center"/>
    </xf>
    <xf numFmtId="41" fontId="50" fillId="7" borderId="2" xfId="1" applyFont="1" applyFill="1" applyBorder="1" applyAlignment="1">
      <alignment horizontal="center" vertical="center"/>
    </xf>
    <xf numFmtId="49" fontId="50" fillId="7" borderId="87" xfId="0" applyNumberFormat="1" applyFont="1" applyFill="1" applyBorder="1" applyAlignment="1">
      <alignment horizontal="left" vertical="center"/>
    </xf>
    <xf numFmtId="14" fontId="50" fillId="7" borderId="1" xfId="1" applyNumberFormat="1" applyFont="1" applyFill="1" applyBorder="1" applyAlignment="1">
      <alignment vertical="center"/>
    </xf>
    <xf numFmtId="41" fontId="50" fillId="7" borderId="2" xfId="1" applyFont="1" applyFill="1" applyBorder="1" applyAlignment="1">
      <alignment vertical="center"/>
    </xf>
    <xf numFmtId="41" fontId="50" fillId="0" borderId="2" xfId="1" applyFont="1" applyFill="1" applyBorder="1" applyAlignment="1">
      <alignment vertical="center"/>
    </xf>
    <xf numFmtId="176" fontId="50" fillId="0" borderId="137" xfId="0" applyNumberFormat="1" applyFont="1" applyFill="1" applyBorder="1" applyAlignment="1">
      <alignment vertical="center"/>
    </xf>
    <xf numFmtId="0" fontId="50" fillId="7" borderId="212" xfId="0" applyFont="1" applyFill="1" applyBorder="1" applyAlignment="1">
      <alignment horizontal="center" vertical="center"/>
    </xf>
    <xf numFmtId="0" fontId="52" fillId="0" borderId="130" xfId="0" applyFont="1" applyFill="1" applyBorder="1" applyAlignment="1">
      <alignment horizontal="left" vertical="center" wrapText="1"/>
    </xf>
    <xf numFmtId="0" fontId="52" fillId="0" borderId="129" xfId="0" applyFont="1" applyFill="1" applyBorder="1" applyAlignment="1">
      <alignment horizontal="left" vertical="center"/>
    </xf>
    <xf numFmtId="41" fontId="52" fillId="0" borderId="2" xfId="1" applyFont="1" applyFill="1" applyBorder="1" applyAlignment="1">
      <alignment horizontal="center" vertical="center"/>
    </xf>
    <xf numFmtId="0" fontId="52" fillId="7" borderId="90" xfId="0" applyFont="1" applyFill="1" applyBorder="1" applyAlignment="1">
      <alignment horizontal="left" vertical="center" wrapText="1"/>
    </xf>
    <xf numFmtId="14" fontId="52" fillId="7" borderId="1" xfId="1" applyNumberFormat="1" applyFont="1" applyFill="1" applyBorder="1" applyAlignment="1">
      <alignment vertical="center"/>
    </xf>
    <xf numFmtId="41" fontId="52" fillId="7" borderId="2" xfId="1" applyFont="1" applyFill="1" applyBorder="1" applyAlignment="1">
      <alignment vertical="center"/>
    </xf>
    <xf numFmtId="41" fontId="52" fillId="0" borderId="2" xfId="1" applyFont="1" applyFill="1" applyBorder="1" applyAlignment="1">
      <alignment vertical="center"/>
    </xf>
    <xf numFmtId="176" fontId="52" fillId="0" borderId="136" xfId="0" applyNumberFormat="1" applyFont="1" applyFill="1" applyBorder="1" applyAlignment="1">
      <alignment vertical="center"/>
    </xf>
    <xf numFmtId="0" fontId="52" fillId="7" borderId="1" xfId="0" applyFont="1" applyFill="1" applyBorder="1" applyAlignment="1">
      <alignment horizontal="left" vertical="center" wrapText="1"/>
    </xf>
    <xf numFmtId="0" fontId="52" fillId="7" borderId="2" xfId="0" applyFont="1" applyFill="1" applyBorder="1" applyAlignment="1">
      <alignment horizontal="left" vertical="center" wrapText="1"/>
    </xf>
    <xf numFmtId="0" fontId="55" fillId="7" borderId="203" xfId="0" applyFont="1" applyFill="1" applyBorder="1" applyAlignment="1">
      <alignment horizontal="left" vertical="center" wrapText="1"/>
    </xf>
    <xf numFmtId="0" fontId="55" fillId="7" borderId="74" xfId="0" applyFont="1" applyFill="1" applyBorder="1" applyAlignment="1">
      <alignment horizontal="center" vertical="center"/>
    </xf>
    <xf numFmtId="176" fontId="55" fillId="7" borderId="125" xfId="0" applyNumberFormat="1" applyFont="1" applyFill="1" applyBorder="1" applyAlignment="1">
      <alignment horizontal="center" vertical="center"/>
    </xf>
    <xf numFmtId="0" fontId="55" fillId="7" borderId="215" xfId="0" applyFont="1" applyFill="1" applyBorder="1" applyAlignment="1">
      <alignment horizontal="left" vertical="center"/>
    </xf>
    <xf numFmtId="41" fontId="55" fillId="7" borderId="208" xfId="1" applyFont="1" applyFill="1" applyBorder="1" applyAlignment="1">
      <alignment horizontal="right" vertical="center"/>
    </xf>
    <xf numFmtId="0" fontId="55" fillId="7" borderId="133" xfId="0" applyFont="1" applyFill="1" applyBorder="1" applyAlignment="1">
      <alignment horizontal="center" vertical="center"/>
    </xf>
    <xf numFmtId="41" fontId="55" fillId="7" borderId="74" xfId="1" applyFont="1" applyFill="1" applyBorder="1" applyAlignment="1">
      <alignment horizontal="center" vertical="center"/>
    </xf>
    <xf numFmtId="14" fontId="55" fillId="0" borderId="125" xfId="0" applyNumberFormat="1" applyFont="1" applyFill="1" applyBorder="1" applyAlignment="1">
      <alignment horizontal="center" vertical="center" wrapText="1"/>
    </xf>
    <xf numFmtId="49" fontId="55" fillId="7" borderId="208" xfId="0" applyNumberFormat="1" applyFont="1" applyFill="1" applyBorder="1" applyAlignment="1">
      <alignment horizontal="left" vertical="center"/>
    </xf>
    <xf numFmtId="41" fontId="55" fillId="7" borderId="74" xfId="1" applyFont="1" applyFill="1" applyBorder="1" applyAlignment="1">
      <alignment horizontal="right" vertical="center"/>
    </xf>
    <xf numFmtId="14" fontId="55" fillId="7" borderId="204" xfId="1" applyNumberFormat="1" applyFont="1" applyFill="1" applyBorder="1" applyAlignment="1">
      <alignment vertical="center"/>
    </xf>
    <xf numFmtId="41" fontId="55" fillId="7" borderId="133" xfId="1" applyFont="1" applyFill="1" applyBorder="1" applyAlignment="1">
      <alignment vertical="center"/>
    </xf>
    <xf numFmtId="41" fontId="55" fillId="0" borderId="133" xfId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vertical="center"/>
    </xf>
    <xf numFmtId="0" fontId="55" fillId="7" borderId="204" xfId="0" applyFont="1" applyFill="1" applyBorder="1" applyAlignment="1">
      <alignment horizontal="left" vertical="center" wrapText="1"/>
    </xf>
    <xf numFmtId="0" fontId="55" fillId="7" borderId="133" xfId="0" applyFont="1" applyFill="1" applyBorder="1" applyAlignment="1">
      <alignment horizontal="left" vertical="center" wrapText="1"/>
    </xf>
    <xf numFmtId="0" fontId="55" fillId="7" borderId="211" xfId="0" applyFont="1" applyFill="1" applyBorder="1" applyAlignment="1">
      <alignment horizontal="center" vertical="center"/>
    </xf>
    <xf numFmtId="0" fontId="55" fillId="7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49" fontId="4" fillId="0" borderId="87" xfId="0" applyNumberFormat="1" applyFont="1" applyFill="1" applyBorder="1" applyAlignment="1">
      <alignment horizontal="left" vertical="center"/>
    </xf>
    <xf numFmtId="41" fontId="4" fillId="0" borderId="137" xfId="1" applyFont="1" applyFill="1" applyBorder="1" applyAlignment="1">
      <alignment vertical="center"/>
    </xf>
    <xf numFmtId="41" fontId="4" fillId="0" borderId="2" xfId="1" applyFont="1" applyBorder="1" applyAlignment="1">
      <alignment vertical="center"/>
    </xf>
    <xf numFmtId="14" fontId="4" fillId="0" borderId="35" xfId="0" applyNumberFormat="1" applyFont="1" applyFill="1" applyBorder="1" applyAlignment="1">
      <alignment vertical="center"/>
    </xf>
    <xf numFmtId="0" fontId="4" fillId="7" borderId="130" xfId="0" applyFont="1" applyFill="1" applyBorder="1" applyAlignment="1">
      <alignment horizontal="left" vertical="center" wrapText="1"/>
    </xf>
    <xf numFmtId="0" fontId="55" fillId="7" borderId="90" xfId="0" applyFont="1" applyFill="1" applyBorder="1" applyAlignment="1">
      <alignment horizontal="left" vertical="center"/>
    </xf>
    <xf numFmtId="0" fontId="55" fillId="7" borderId="90" xfId="0" applyFont="1" applyFill="1" applyBorder="1" applyAlignment="1">
      <alignment horizontal="center" vertical="center"/>
    </xf>
    <xf numFmtId="176" fontId="55" fillId="7" borderId="1" xfId="0" applyNumberFormat="1" applyFont="1" applyFill="1" applyBorder="1" applyAlignment="1">
      <alignment horizontal="center" vertical="center"/>
    </xf>
    <xf numFmtId="0" fontId="55" fillId="7" borderId="129" xfId="0" applyFont="1" applyFill="1" applyBorder="1" applyAlignment="1">
      <alignment horizontal="left" vertical="center"/>
    </xf>
    <xf numFmtId="41" fontId="55" fillId="7" borderId="2" xfId="1" applyFont="1" applyFill="1" applyBorder="1" applyAlignment="1">
      <alignment horizontal="right" vertical="center"/>
    </xf>
    <xf numFmtId="0" fontId="55" fillId="7" borderId="210" xfId="0" applyFont="1" applyFill="1" applyBorder="1" applyAlignment="1">
      <alignment horizontal="center" vertical="center"/>
    </xf>
    <xf numFmtId="41" fontId="55" fillId="7" borderId="2" xfId="1" applyFont="1" applyFill="1" applyBorder="1" applyAlignment="1">
      <alignment horizontal="center" vertical="center"/>
    </xf>
    <xf numFmtId="14" fontId="55" fillId="0" borderId="1" xfId="0" applyNumberFormat="1" applyFont="1" applyFill="1" applyBorder="1" applyAlignment="1">
      <alignment horizontal="center" vertical="center" wrapText="1"/>
    </xf>
    <xf numFmtId="49" fontId="55" fillId="7" borderId="87" xfId="0" applyNumberFormat="1" applyFont="1" applyFill="1" applyBorder="1" applyAlignment="1">
      <alignment horizontal="left" vertical="center"/>
    </xf>
    <xf numFmtId="14" fontId="55" fillId="7" borderId="209" xfId="1" applyNumberFormat="1" applyFont="1" applyFill="1" applyBorder="1" applyAlignment="1">
      <alignment vertical="center"/>
    </xf>
    <xf numFmtId="41" fontId="55" fillId="7" borderId="2" xfId="1" applyFont="1" applyFill="1" applyBorder="1" applyAlignment="1">
      <alignment vertical="center"/>
    </xf>
    <xf numFmtId="41" fontId="55" fillId="0" borderId="2" xfId="1" applyFont="1" applyFill="1" applyBorder="1" applyAlignment="1">
      <alignment vertical="center"/>
    </xf>
    <xf numFmtId="176" fontId="55" fillId="0" borderId="137" xfId="0" applyNumberFormat="1" applyFont="1" applyFill="1" applyBorder="1" applyAlignment="1">
      <alignment vertical="center"/>
    </xf>
    <xf numFmtId="0" fontId="55" fillId="7" borderId="1" xfId="0" applyFont="1" applyFill="1" applyBorder="1" applyAlignment="1">
      <alignment horizontal="left" vertical="center" wrapText="1"/>
    </xf>
    <xf numFmtId="0" fontId="55" fillId="7" borderId="2" xfId="0" applyFont="1" applyFill="1" applyBorder="1" applyAlignment="1">
      <alignment horizontal="left" vertical="center" wrapText="1"/>
    </xf>
    <xf numFmtId="0" fontId="55" fillId="7" borderId="130" xfId="0" applyFont="1" applyFill="1" applyBorder="1" applyAlignment="1">
      <alignment horizontal="left" vertical="center"/>
    </xf>
    <xf numFmtId="0" fontId="55" fillId="7" borderId="33" xfId="0" applyFont="1" applyFill="1" applyBorder="1" applyAlignment="1">
      <alignment horizontal="center" vertical="center"/>
    </xf>
    <xf numFmtId="176" fontId="55" fillId="7" borderId="35" xfId="0" applyNumberFormat="1" applyFont="1" applyFill="1" applyBorder="1" applyAlignment="1">
      <alignment horizontal="center" vertical="center"/>
    </xf>
    <xf numFmtId="41" fontId="55" fillId="7" borderId="40" xfId="1" applyFont="1" applyFill="1" applyBorder="1" applyAlignment="1">
      <alignment horizontal="right" vertical="center"/>
    </xf>
    <xf numFmtId="41" fontId="55" fillId="7" borderId="33" xfId="1" applyFont="1" applyFill="1" applyBorder="1" applyAlignment="1">
      <alignment horizontal="center" vertical="center"/>
    </xf>
    <xf numFmtId="14" fontId="55" fillId="0" borderId="35" xfId="0" applyNumberFormat="1" applyFont="1" applyFill="1" applyBorder="1" applyAlignment="1">
      <alignment horizontal="center" vertical="center" wrapText="1"/>
    </xf>
    <xf numFmtId="49" fontId="55" fillId="7" borderId="40" xfId="0" applyNumberFormat="1" applyFont="1" applyFill="1" applyBorder="1" applyAlignment="1">
      <alignment horizontal="left" vertical="center"/>
    </xf>
    <xf numFmtId="41" fontId="55" fillId="7" borderId="33" xfId="1" applyFont="1" applyFill="1" applyBorder="1" applyAlignment="1">
      <alignment horizontal="right" vertical="center"/>
    </xf>
    <xf numFmtId="14" fontId="55" fillId="7" borderId="1" xfId="1" applyNumberFormat="1" applyFont="1" applyFill="1" applyBorder="1" applyAlignment="1">
      <alignment vertical="center"/>
    </xf>
    <xf numFmtId="41" fontId="55" fillId="7" borderId="137" xfId="1" applyFont="1" applyFill="1" applyBorder="1" applyAlignment="1">
      <alignment vertical="center"/>
    </xf>
    <xf numFmtId="41" fontId="55" fillId="0" borderId="128" xfId="1" applyFont="1" applyFill="1" applyBorder="1" applyAlignment="1">
      <alignment vertical="center"/>
    </xf>
    <xf numFmtId="176" fontId="55" fillId="0" borderId="136" xfId="0" applyNumberFormat="1" applyFont="1" applyFill="1" applyBorder="1" applyAlignment="1">
      <alignment vertical="center"/>
    </xf>
    <xf numFmtId="0" fontId="55" fillId="7" borderId="87" xfId="0" applyFont="1" applyFill="1" applyBorder="1" applyAlignment="1">
      <alignment horizontal="center" vertical="center"/>
    </xf>
    <xf numFmtId="0" fontId="55" fillId="0" borderId="130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center" vertical="center"/>
    </xf>
    <xf numFmtId="176" fontId="55" fillId="0" borderId="1" xfId="0" applyNumberFormat="1" applyFont="1" applyFill="1" applyBorder="1" applyAlignment="1">
      <alignment horizontal="center" vertical="center"/>
    </xf>
    <xf numFmtId="41" fontId="55" fillId="0" borderId="33" xfId="1" applyFont="1" applyFill="1" applyBorder="1" applyAlignment="1">
      <alignment horizontal="right" vertical="center"/>
    </xf>
    <xf numFmtId="41" fontId="55" fillId="0" borderId="2" xfId="1" applyFont="1" applyFill="1" applyBorder="1" applyAlignment="1">
      <alignment horizontal="center" vertical="center"/>
    </xf>
    <xf numFmtId="41" fontId="55" fillId="7" borderId="128" xfId="1" applyFont="1" applyFill="1" applyBorder="1" applyAlignment="1">
      <alignment vertical="center"/>
    </xf>
    <xf numFmtId="41" fontId="55" fillId="7" borderId="136" xfId="1" applyFont="1" applyFill="1" applyBorder="1" applyAlignment="1">
      <alignment vertical="center"/>
    </xf>
    <xf numFmtId="0" fontId="55" fillId="7" borderId="87" xfId="0" applyFont="1" applyFill="1" applyBorder="1" applyAlignment="1">
      <alignment horizontal="left" vertical="center" wrapText="1"/>
    </xf>
    <xf numFmtId="0" fontId="4" fillId="0" borderId="13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/>
    </xf>
    <xf numFmtId="41" fontId="4" fillId="0" borderId="40" xfId="1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0" fontId="30" fillId="0" borderId="129" xfId="0" applyFont="1" applyFill="1" applyBorder="1" applyAlignment="1">
      <alignment horizontal="left" vertical="center"/>
    </xf>
    <xf numFmtId="41" fontId="30" fillId="0" borderId="2" xfId="1" applyFont="1" applyFill="1" applyBorder="1" applyAlignment="1">
      <alignment horizontal="right" vertical="center"/>
    </xf>
    <xf numFmtId="176" fontId="30" fillId="0" borderId="2" xfId="0" applyNumberFormat="1" applyFont="1" applyFill="1" applyBorder="1" applyAlignment="1">
      <alignment horizontal="left" vertical="center"/>
    </xf>
    <xf numFmtId="14" fontId="30" fillId="0" borderId="2" xfId="0" applyNumberFormat="1" applyFont="1" applyFill="1" applyBorder="1" applyAlignment="1">
      <alignment horizontal="center" vertical="center"/>
    </xf>
    <xf numFmtId="0" fontId="30" fillId="7" borderId="90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left" vertical="center" wrapText="1"/>
    </xf>
    <xf numFmtId="176" fontId="30" fillId="0" borderId="87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left" vertical="center"/>
    </xf>
    <xf numFmtId="41" fontId="30" fillId="0" borderId="33" xfId="1" applyFont="1" applyFill="1" applyBorder="1" applyAlignment="1">
      <alignment vertical="center"/>
    </xf>
    <xf numFmtId="176" fontId="30" fillId="0" borderId="137" xfId="0" applyNumberFormat="1" applyFont="1" applyFill="1" applyBorder="1" applyAlignment="1">
      <alignment vertical="center"/>
    </xf>
    <xf numFmtId="0" fontId="30" fillId="7" borderId="87" xfId="0" applyFont="1" applyFill="1" applyBorder="1" applyAlignment="1">
      <alignment horizontal="left" vertical="center" wrapText="1"/>
    </xf>
    <xf numFmtId="0" fontId="28" fillId="0" borderId="90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left" vertical="center"/>
    </xf>
    <xf numFmtId="41" fontId="28" fillId="0" borderId="2" xfId="1" applyFont="1" applyFill="1" applyBorder="1" applyAlignment="1">
      <alignment horizontal="right" vertical="center"/>
    </xf>
    <xf numFmtId="176" fontId="28" fillId="0" borderId="2" xfId="0" applyNumberFormat="1" applyFont="1" applyFill="1" applyBorder="1" applyAlignment="1">
      <alignment horizontal="left" vertical="center"/>
    </xf>
    <xf numFmtId="14" fontId="28" fillId="0" borderId="2" xfId="0" applyNumberFormat="1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87" xfId="0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 shrinkToFit="1"/>
    </xf>
    <xf numFmtId="41" fontId="28" fillId="0" borderId="137" xfId="1" applyFont="1" applyFill="1" applyBorder="1" applyAlignment="1">
      <alignment horizontal="center" vertical="center" shrinkToFit="1"/>
    </xf>
    <xf numFmtId="41" fontId="28" fillId="0" borderId="87" xfId="1" applyFont="1" applyFill="1" applyBorder="1" applyAlignment="1">
      <alignment horizontal="center" vertical="center" shrinkToFit="1"/>
    </xf>
    <xf numFmtId="41" fontId="28" fillId="0" borderId="90" xfId="1" applyFont="1" applyFill="1" applyBorder="1" applyAlignment="1">
      <alignment horizontal="center" vertical="center" shrinkToFit="1"/>
    </xf>
    <xf numFmtId="14" fontId="28" fillId="0" borderId="137" xfId="1" applyNumberFormat="1" applyFont="1" applyFill="1" applyBorder="1" applyAlignment="1">
      <alignment horizontal="center" vertical="center" shrinkToFit="1"/>
    </xf>
    <xf numFmtId="49" fontId="28" fillId="0" borderId="2" xfId="1" applyNumberFormat="1" applyFont="1" applyFill="1" applyBorder="1" applyAlignment="1">
      <alignment horizontal="left" vertical="center" wrapText="1"/>
    </xf>
    <xf numFmtId="176" fontId="28" fillId="0" borderId="137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shrinkToFit="1"/>
    </xf>
    <xf numFmtId="0" fontId="28" fillId="0" borderId="2" xfId="0" applyFont="1" applyFill="1" applyBorder="1" applyAlignment="1">
      <alignment horizontal="left" vertical="center" shrinkToFit="1"/>
    </xf>
    <xf numFmtId="0" fontId="28" fillId="0" borderId="90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left" vertical="center" shrinkToFit="1"/>
    </xf>
    <xf numFmtId="0" fontId="28" fillId="0" borderId="87" xfId="0" applyFont="1" applyFill="1" applyBorder="1" applyAlignment="1">
      <alignment horizontal="left" vertical="center" shrinkToFit="1"/>
    </xf>
    <xf numFmtId="0" fontId="4" fillId="7" borderId="9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176" fontId="4" fillId="0" borderId="87" xfId="0" applyNumberFormat="1" applyFont="1" applyFill="1" applyBorder="1" applyAlignment="1">
      <alignment vertical="center"/>
    </xf>
    <xf numFmtId="0" fontId="4" fillId="7" borderId="90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center" vertical="top"/>
    </xf>
    <xf numFmtId="176" fontId="4" fillId="4" borderId="33" xfId="0" applyNumberFormat="1" applyFont="1" applyFill="1" applyBorder="1" applyAlignment="1">
      <alignment vertical="top"/>
    </xf>
    <xf numFmtId="176" fontId="30" fillId="4" borderId="40" xfId="0" applyNumberFormat="1" applyFont="1" applyFill="1" applyBorder="1" applyAlignment="1">
      <alignment vertical="top" wrapText="1"/>
    </xf>
    <xf numFmtId="176" fontId="4" fillId="4" borderId="40" xfId="0" applyNumberFormat="1" applyFont="1" applyFill="1" applyBorder="1" applyAlignment="1">
      <alignment vertical="top"/>
    </xf>
    <xf numFmtId="176" fontId="4" fillId="4" borderId="131" xfId="0" applyNumberFormat="1" applyFont="1" applyFill="1" applyBorder="1" applyAlignment="1">
      <alignment horizontal="left" vertical="top"/>
    </xf>
    <xf numFmtId="0" fontId="50" fillId="7" borderId="139" xfId="0" applyFont="1" applyFill="1" applyBorder="1" applyAlignment="1">
      <alignment horizontal="center" vertical="center"/>
    </xf>
    <xf numFmtId="0" fontId="52" fillId="7" borderId="35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0" fillId="9" borderId="35" xfId="0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2" fillId="7" borderId="211" xfId="0" applyFont="1" applyFill="1" applyBorder="1" applyAlignment="1">
      <alignment horizontal="center" vertical="center" wrapText="1"/>
    </xf>
    <xf numFmtId="176" fontId="4" fillId="0" borderId="136" xfId="0" applyNumberFormat="1" applyFont="1" applyFill="1" applyBorder="1" applyAlignment="1">
      <alignment horizontal="right" vertical="center"/>
    </xf>
    <xf numFmtId="176" fontId="50" fillId="7" borderId="1" xfId="0" applyNumberFormat="1" applyFont="1" applyFill="1" applyBorder="1" applyAlignment="1">
      <alignment horizontal="right" vertical="center"/>
    </xf>
    <xf numFmtId="176" fontId="50" fillId="7" borderId="87" xfId="0" applyNumberFormat="1" applyFont="1" applyFill="1" applyBorder="1" applyAlignment="1">
      <alignment horizontal="right" vertical="center"/>
    </xf>
    <xf numFmtId="41" fontId="50" fillId="7" borderId="87" xfId="1" applyFont="1" applyFill="1" applyBorder="1" applyAlignment="1">
      <alignment horizontal="right" vertical="center"/>
    </xf>
    <xf numFmtId="176" fontId="52" fillId="7" borderId="4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55" fillId="7" borderId="1" xfId="0" applyNumberFormat="1" applyFont="1" applyFill="1" applyBorder="1" applyAlignment="1">
      <alignment horizontal="right" vertical="center"/>
    </xf>
    <xf numFmtId="176" fontId="55" fillId="7" borderId="87" xfId="0" applyNumberFormat="1" applyFont="1" applyFill="1" applyBorder="1" applyAlignment="1">
      <alignment horizontal="right" vertical="center"/>
    </xf>
    <xf numFmtId="41" fontId="55" fillId="7" borderId="87" xfId="1" applyFont="1" applyFill="1" applyBorder="1" applyAlignment="1">
      <alignment horizontal="right" vertical="center"/>
    </xf>
    <xf numFmtId="176" fontId="55" fillId="7" borderId="125" xfId="0" applyNumberFormat="1" applyFont="1" applyFill="1" applyBorder="1" applyAlignment="1">
      <alignment horizontal="right" vertical="center"/>
    </xf>
    <xf numFmtId="176" fontId="55" fillId="7" borderId="208" xfId="0" applyNumberFormat="1" applyFont="1" applyFill="1" applyBorder="1" applyAlignment="1">
      <alignment horizontal="right" vertical="center"/>
    </xf>
    <xf numFmtId="176" fontId="55" fillId="7" borderId="35" xfId="0" applyNumberFormat="1" applyFont="1" applyFill="1" applyBorder="1" applyAlignment="1">
      <alignment horizontal="right" vertical="center"/>
    </xf>
    <xf numFmtId="176" fontId="55" fillId="7" borderId="40" xfId="0" applyNumberFormat="1" applyFont="1" applyFill="1" applyBorder="1" applyAlignment="1">
      <alignment horizontal="right" vertical="center"/>
    </xf>
    <xf numFmtId="41" fontId="55" fillId="7" borderId="130" xfId="1" applyFont="1" applyFill="1" applyBorder="1" applyAlignment="1">
      <alignment horizontal="right" vertical="center"/>
    </xf>
    <xf numFmtId="0" fontId="50" fillId="7" borderId="211" xfId="0" applyFont="1" applyFill="1" applyBorder="1" applyAlignment="1">
      <alignment horizontal="center" vertical="center" wrapText="1"/>
    </xf>
    <xf numFmtId="0" fontId="55" fillId="7" borderId="211" xfId="0" applyFont="1" applyFill="1" applyBorder="1" applyAlignment="1">
      <alignment horizontal="center" vertical="center" wrapText="1"/>
    </xf>
    <xf numFmtId="0" fontId="52" fillId="9" borderId="35" xfId="0" applyFont="1" applyFill="1" applyBorder="1" applyAlignment="1">
      <alignment horizontal="center" vertical="center"/>
    </xf>
    <xf numFmtId="0" fontId="52" fillId="9" borderId="33" xfId="0" applyFont="1" applyFill="1" applyBorder="1" applyAlignment="1">
      <alignment horizontal="center" vertical="center"/>
    </xf>
    <xf numFmtId="41" fontId="52" fillId="9" borderId="33" xfId="1" applyFont="1" applyFill="1" applyBorder="1" applyAlignment="1">
      <alignment horizontal="right" vertical="center"/>
    </xf>
    <xf numFmtId="0" fontId="52" fillId="9" borderId="130" xfId="0" applyFont="1" applyFill="1" applyBorder="1" applyAlignment="1">
      <alignment horizontal="center" vertical="center" wrapText="1"/>
    </xf>
    <xf numFmtId="176" fontId="52" fillId="9" borderId="35" xfId="0" applyNumberFormat="1" applyFont="1" applyFill="1" applyBorder="1" applyAlignment="1">
      <alignment horizontal="right" vertical="center"/>
    </xf>
    <xf numFmtId="41" fontId="52" fillId="9" borderId="40" xfId="1" applyFont="1" applyFill="1" applyBorder="1" applyAlignment="1">
      <alignment horizontal="right" vertical="center"/>
    </xf>
    <xf numFmtId="176" fontId="52" fillId="9" borderId="33" xfId="0" applyNumberFormat="1" applyFont="1" applyFill="1" applyBorder="1" applyAlignment="1">
      <alignment horizontal="center" vertical="center"/>
    </xf>
    <xf numFmtId="41" fontId="52" fillId="9" borderId="128" xfId="1" applyFont="1" applyFill="1" applyBorder="1" applyAlignment="1">
      <alignment horizontal="center" vertical="center"/>
    </xf>
    <xf numFmtId="41" fontId="50" fillId="9" borderId="2" xfId="1" applyFont="1" applyFill="1" applyBorder="1" applyAlignment="1">
      <alignment vertical="center"/>
    </xf>
    <xf numFmtId="176" fontId="50" fillId="9" borderId="33" xfId="0" applyNumberFormat="1" applyFont="1" applyFill="1" applyBorder="1" applyAlignment="1">
      <alignment horizontal="left" vertical="center"/>
    </xf>
    <xf numFmtId="41" fontId="50" fillId="9" borderId="128" xfId="1" applyFont="1" applyFill="1" applyBorder="1" applyAlignment="1">
      <alignment vertical="center"/>
    </xf>
    <xf numFmtId="41" fontId="50" fillId="9" borderId="33" xfId="1" applyFont="1" applyFill="1" applyBorder="1" applyAlignment="1">
      <alignment vertical="center"/>
    </xf>
    <xf numFmtId="0" fontId="50" fillId="9" borderId="87" xfId="0" applyFont="1" applyFill="1" applyBorder="1" applyAlignment="1">
      <alignment horizontal="left" vertical="center" wrapText="1"/>
    </xf>
    <xf numFmtId="176" fontId="50" fillId="0" borderId="132" xfId="0" applyNumberFormat="1" applyFont="1" applyFill="1" applyBorder="1" applyAlignment="1">
      <alignment horizontal="left" vertical="center"/>
    </xf>
    <xf numFmtId="14" fontId="52" fillId="9" borderId="33" xfId="0" applyNumberFormat="1" applyFont="1" applyFill="1" applyBorder="1" applyAlignment="1">
      <alignment horizontal="center" vertical="center"/>
    </xf>
    <xf numFmtId="41" fontId="52" fillId="9" borderId="137" xfId="1" applyFont="1" applyFill="1" applyBorder="1" applyAlignment="1">
      <alignment horizontal="center" vertical="center"/>
    </xf>
    <xf numFmtId="41" fontId="52" fillId="9" borderId="33" xfId="1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7" fillId="0" borderId="41" xfId="0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16" fillId="6" borderId="21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35" fillId="4" borderId="150" xfId="0" applyFont="1" applyFill="1" applyBorder="1" applyAlignment="1">
      <alignment horizontal="center" vertical="center"/>
    </xf>
    <xf numFmtId="0" fontId="20" fillId="0" borderId="87" xfId="3" applyFont="1" applyFill="1" applyBorder="1" applyAlignment="1" applyProtection="1">
      <alignment horizontal="center" vertical="center" wrapText="1" shrinkToFit="1"/>
    </xf>
    <xf numFmtId="0" fontId="20" fillId="0" borderId="137" xfId="3" applyFont="1" applyFill="1" applyBorder="1" applyAlignment="1" applyProtection="1">
      <alignment horizontal="center" vertical="center" shrinkToFit="1"/>
    </xf>
    <xf numFmtId="0" fontId="20" fillId="0" borderId="129" xfId="3" applyFont="1" applyFill="1" applyBorder="1" applyAlignment="1" applyProtection="1">
      <alignment horizontal="center" vertical="center" shrinkToFit="1"/>
    </xf>
    <xf numFmtId="0" fontId="16" fillId="2" borderId="66" xfId="0" applyFont="1" applyFill="1" applyBorder="1" applyAlignment="1">
      <alignment horizontal="center" vertical="center"/>
    </xf>
    <xf numFmtId="0" fontId="16" fillId="2" borderId="15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6" fillId="2" borderId="65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149" xfId="0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/>
    </xf>
    <xf numFmtId="0" fontId="3" fillId="2" borderId="14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/>
    </xf>
    <xf numFmtId="0" fontId="20" fillId="0" borderId="129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/>
    </xf>
    <xf numFmtId="0" fontId="20" fillId="0" borderId="129" xfId="0" applyFont="1" applyBorder="1" applyAlignment="1">
      <alignment horizont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 shrinkToFit="1"/>
    </xf>
    <xf numFmtId="0" fontId="20" fillId="0" borderId="13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45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" fillId="0" borderId="88" xfId="0" applyFont="1" applyBorder="1" applyAlignment="1">
      <alignment horizontal="left" vertical="center"/>
    </xf>
    <xf numFmtId="0" fontId="1" fillId="0" borderId="150" xfId="0" applyFont="1" applyBorder="1" applyAlignment="1">
      <alignment horizontal="left" vertical="center"/>
    </xf>
    <xf numFmtId="0" fontId="1" fillId="0" borderId="153" xfId="0" applyFont="1" applyBorder="1" applyAlignment="1">
      <alignment horizontal="left" vertical="center"/>
    </xf>
    <xf numFmtId="0" fontId="3" fillId="2" borderId="154" xfId="0" applyFont="1" applyFill="1" applyBorder="1" applyAlignment="1">
      <alignment horizontal="center" vertical="center"/>
    </xf>
    <xf numFmtId="0" fontId="3" fillId="2" borderId="155" xfId="0" applyFont="1" applyFill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14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6" borderId="16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0" fontId="3" fillId="2" borderId="143" xfId="0" applyFont="1" applyFill="1" applyBorder="1" applyAlignment="1">
      <alignment horizontal="center" vertical="center"/>
    </xf>
    <xf numFmtId="0" fontId="3" fillId="2" borderId="144" xfId="0" applyFont="1" applyFill="1" applyBorder="1" applyAlignment="1">
      <alignment horizontal="center" vertical="center"/>
    </xf>
    <xf numFmtId="0" fontId="3" fillId="2" borderId="152" xfId="0" applyFont="1" applyFill="1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1" fillId="0" borderId="137" xfId="0" applyFont="1" applyBorder="1" applyAlignment="1">
      <alignment horizontal="left" vertical="center"/>
    </xf>
    <xf numFmtId="0" fontId="1" fillId="0" borderId="126" xfId="0" applyFont="1" applyBorder="1" applyAlignment="1">
      <alignment horizontal="left" vertical="center"/>
    </xf>
    <xf numFmtId="0" fontId="0" fillId="0" borderId="158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9" xfId="0" applyFont="1" applyFill="1" applyBorder="1" applyAlignment="1">
      <alignment horizontal="left" vertical="center" wrapText="1"/>
    </xf>
    <xf numFmtId="0" fontId="3" fillId="2" borderId="70" xfId="0" applyFont="1" applyFill="1" applyBorder="1" applyAlignment="1">
      <alignment horizontal="center" vertical="center"/>
    </xf>
    <xf numFmtId="0" fontId="1" fillId="0" borderId="158" xfId="0" applyFont="1" applyFill="1" applyBorder="1" applyAlignment="1">
      <alignment horizontal="left" vertical="center" wrapText="1"/>
    </xf>
    <xf numFmtId="0" fontId="1" fillId="0" borderId="159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3" fillId="6" borderId="169" xfId="0" applyFont="1" applyFill="1" applyBorder="1" applyAlignment="1">
      <alignment horizontal="center" vertical="center"/>
    </xf>
    <xf numFmtId="0" fontId="3" fillId="6" borderId="170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3" fillId="2" borderId="167" xfId="0" applyFont="1" applyFill="1" applyBorder="1" applyAlignment="1">
      <alignment horizontal="center" vertical="center"/>
    </xf>
    <xf numFmtId="0" fontId="3" fillId="2" borderId="16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0" borderId="171" xfId="0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5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33" fillId="6" borderId="81" xfId="0" applyFont="1" applyFill="1" applyBorder="1" applyAlignment="1">
      <alignment horizontal="center" vertical="center"/>
    </xf>
    <xf numFmtId="0" fontId="33" fillId="6" borderId="161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162" xfId="0" applyFont="1" applyFill="1" applyBorder="1" applyAlignment="1">
      <alignment horizontal="center" vertical="center"/>
    </xf>
    <xf numFmtId="0" fontId="16" fillId="2" borderId="163" xfId="0" applyFont="1" applyFill="1" applyBorder="1" applyAlignment="1">
      <alignment horizontal="center" vertical="center"/>
    </xf>
    <xf numFmtId="0" fontId="16" fillId="2" borderId="164" xfId="0" applyFont="1" applyFill="1" applyBorder="1" applyAlignment="1">
      <alignment horizontal="center" vertical="center"/>
    </xf>
    <xf numFmtId="0" fontId="16" fillId="2" borderId="165" xfId="0" applyFont="1" applyFill="1" applyBorder="1" applyAlignment="1">
      <alignment horizontal="center" vertical="center"/>
    </xf>
    <xf numFmtId="0" fontId="16" fillId="2" borderId="166" xfId="0" applyFont="1" applyFill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 wrapText="1"/>
    </xf>
    <xf numFmtId="0" fontId="4" fillId="7" borderId="171" xfId="0" applyFont="1" applyFill="1" applyBorder="1" applyAlignment="1">
      <alignment horizontal="center" vertical="center"/>
    </xf>
    <xf numFmtId="0" fontId="4" fillId="7" borderId="170" xfId="0" applyFont="1" applyFill="1" applyBorder="1" applyAlignment="1">
      <alignment horizontal="center" vertical="center"/>
    </xf>
    <xf numFmtId="0" fontId="4" fillId="7" borderId="172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3" fillId="2" borderId="173" xfId="0" applyFont="1" applyFill="1" applyBorder="1" applyAlignment="1">
      <alignment horizontal="center" vertical="center"/>
    </xf>
    <xf numFmtId="0" fontId="3" fillId="2" borderId="174" xfId="0" applyFont="1" applyFill="1" applyBorder="1" applyAlignment="1">
      <alignment horizontal="center" vertical="center"/>
    </xf>
    <xf numFmtId="0" fontId="3" fillId="2" borderId="175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177" fontId="3" fillId="2" borderId="196" xfId="0" applyNumberFormat="1" applyFont="1" applyFill="1" applyBorder="1" applyAlignment="1">
      <alignment horizontal="center" vertical="center" wrapText="1"/>
    </xf>
    <xf numFmtId="177" fontId="3" fillId="2" borderId="197" xfId="0" applyNumberFormat="1" applyFont="1" applyFill="1" applyBorder="1" applyAlignment="1">
      <alignment horizontal="center" vertical="center"/>
    </xf>
    <xf numFmtId="0" fontId="3" fillId="2" borderId="174" xfId="0" applyFont="1" applyFill="1" applyBorder="1" applyAlignment="1">
      <alignment horizontal="center" vertical="center" wrapText="1"/>
    </xf>
    <xf numFmtId="0" fontId="3" fillId="2" borderId="175" xfId="0" applyFont="1" applyFill="1" applyBorder="1" applyAlignment="1">
      <alignment horizontal="center" vertical="center" wrapText="1"/>
    </xf>
    <xf numFmtId="0" fontId="3" fillId="2" borderId="180" xfId="0" applyFont="1" applyFill="1" applyBorder="1" applyAlignment="1">
      <alignment horizontal="left" vertical="center" wrapText="1"/>
    </xf>
    <xf numFmtId="0" fontId="3" fillId="2" borderId="164" xfId="0" applyFont="1" applyFill="1" applyBorder="1" applyAlignment="1">
      <alignment horizontal="left" vertical="center" wrapText="1"/>
    </xf>
    <xf numFmtId="0" fontId="3" fillId="2" borderId="181" xfId="0" applyFont="1" applyFill="1" applyBorder="1" applyAlignment="1">
      <alignment horizontal="left" vertical="center" wrapText="1"/>
    </xf>
    <xf numFmtId="0" fontId="3" fillId="2" borderId="166" xfId="0" applyFont="1" applyFill="1" applyBorder="1" applyAlignment="1">
      <alignment horizontal="left" vertical="center" wrapText="1"/>
    </xf>
    <xf numFmtId="178" fontId="26" fillId="0" borderId="201" xfId="0" applyNumberFormat="1" applyFont="1" applyBorder="1" applyAlignment="1">
      <alignment horizontal="center" vertical="center" wrapText="1"/>
    </xf>
    <xf numFmtId="178" fontId="26" fillId="0" borderId="37" xfId="0" applyNumberFormat="1" applyFont="1" applyBorder="1" applyAlignment="1">
      <alignment horizontal="center" vertical="center" wrapText="1"/>
    </xf>
    <xf numFmtId="178" fontId="26" fillId="0" borderId="177" xfId="0" applyNumberFormat="1" applyFont="1" applyBorder="1" applyAlignment="1">
      <alignment horizontal="center" vertical="center" wrapText="1"/>
    </xf>
    <xf numFmtId="178" fontId="26" fillId="0" borderId="36" xfId="0" applyNumberFormat="1" applyFont="1" applyBorder="1" applyAlignment="1">
      <alignment horizontal="center" vertical="center" wrapText="1"/>
    </xf>
    <xf numFmtId="178" fontId="14" fillId="6" borderId="178" xfId="1" applyNumberFormat="1" applyFont="1" applyFill="1" applyBorder="1" applyAlignment="1">
      <alignment horizontal="center" vertical="center"/>
    </xf>
    <xf numFmtId="178" fontId="14" fillId="6" borderId="54" xfId="1" applyNumberFormat="1" applyFont="1" applyFill="1" applyBorder="1" applyAlignment="1">
      <alignment horizontal="center" vertical="center"/>
    </xf>
    <xf numFmtId="178" fontId="26" fillId="0" borderId="180" xfId="0" applyNumberFormat="1" applyFont="1" applyBorder="1" applyAlignment="1">
      <alignment horizontal="center" vertical="center" wrapText="1"/>
    </xf>
    <xf numFmtId="178" fontId="26" fillId="0" borderId="164" xfId="0" applyNumberFormat="1" applyFont="1" applyBorder="1" applyAlignment="1">
      <alignment horizontal="center" vertical="center" wrapText="1"/>
    </xf>
    <xf numFmtId="0" fontId="3" fillId="8" borderId="183" xfId="0" applyFont="1" applyFill="1" applyBorder="1" applyAlignment="1">
      <alignment horizontal="center" vertical="center"/>
    </xf>
    <xf numFmtId="0" fontId="3" fillId="8" borderId="89" xfId="0" applyFont="1" applyFill="1" applyBorder="1" applyAlignment="1">
      <alignment horizontal="center" vertical="center"/>
    </xf>
    <xf numFmtId="0" fontId="3" fillId="8" borderId="184" xfId="0" applyFont="1" applyFill="1" applyBorder="1" applyAlignment="1">
      <alignment horizontal="center" vertical="center" wrapText="1"/>
    </xf>
    <xf numFmtId="0" fontId="3" fillId="8" borderId="92" xfId="0" applyFont="1" applyFill="1" applyBorder="1" applyAlignment="1">
      <alignment horizontal="center" vertical="center" wrapText="1"/>
    </xf>
    <xf numFmtId="0" fontId="3" fillId="8" borderId="185" xfId="0" applyFont="1" applyFill="1" applyBorder="1" applyAlignment="1">
      <alignment horizontal="center" vertical="center"/>
    </xf>
    <xf numFmtId="0" fontId="3" fillId="8" borderId="97" xfId="0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157" xfId="0" applyBorder="1" applyAlignment="1">
      <alignment horizontal="left" vertical="center"/>
    </xf>
    <xf numFmtId="0" fontId="3" fillId="2" borderId="134" xfId="0" applyFont="1" applyFill="1" applyBorder="1" applyAlignment="1">
      <alignment horizontal="center" vertical="center"/>
    </xf>
    <xf numFmtId="0" fontId="3" fillId="2" borderId="18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3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43" fillId="3" borderId="147" xfId="0" applyFont="1" applyFill="1" applyBorder="1" applyAlignment="1">
      <alignment horizontal="center" vertical="center"/>
    </xf>
    <xf numFmtId="0" fontId="43" fillId="3" borderId="186" xfId="0" applyFont="1" applyFill="1" applyBorder="1" applyAlignment="1">
      <alignment horizontal="center" vertical="center"/>
    </xf>
    <xf numFmtId="0" fontId="43" fillId="3" borderId="148" xfId="0" applyFont="1" applyFill="1" applyBorder="1" applyAlignment="1">
      <alignment horizontal="center" vertical="center"/>
    </xf>
    <xf numFmtId="0" fontId="3" fillId="2" borderId="184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187" xfId="0" applyFont="1" applyFill="1" applyBorder="1" applyAlignment="1">
      <alignment horizontal="center" vertical="center" wrapText="1"/>
    </xf>
    <xf numFmtId="0" fontId="3" fillId="2" borderId="188" xfId="0" applyFont="1" applyFill="1" applyBorder="1" applyAlignment="1">
      <alignment horizontal="center" vertical="center"/>
    </xf>
    <xf numFmtId="0" fontId="3" fillId="2" borderId="189" xfId="0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center" vertical="center" wrapText="1"/>
    </xf>
    <xf numFmtId="0" fontId="3" fillId="2" borderId="185" xfId="0" applyFont="1" applyFill="1" applyBorder="1" applyAlignment="1">
      <alignment horizontal="center" vertical="center"/>
    </xf>
    <xf numFmtId="0" fontId="3" fillId="2" borderId="183" xfId="0" applyFont="1" applyFill="1" applyBorder="1" applyAlignment="1">
      <alignment horizontal="center" vertical="center"/>
    </xf>
    <xf numFmtId="0" fontId="3" fillId="2" borderId="184" xfId="0" applyFont="1" applyFill="1" applyBorder="1" applyAlignment="1">
      <alignment horizontal="center" vertical="center"/>
    </xf>
    <xf numFmtId="0" fontId="38" fillId="6" borderId="88" xfId="0" applyFont="1" applyFill="1" applyBorder="1" applyAlignment="1">
      <alignment horizontal="center"/>
    </xf>
    <xf numFmtId="0" fontId="38" fillId="6" borderId="150" xfId="0" applyFont="1" applyFill="1" applyBorder="1" applyAlignment="1">
      <alignment horizontal="center"/>
    </xf>
    <xf numFmtId="0" fontId="38" fillId="6" borderId="157" xfId="0" applyFont="1" applyFill="1" applyBorder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_1. 2009년-&gt;2010년으로 현행화 요청" xfId="2"/>
    <cellStyle name="하이퍼링크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AC32"/>
  <sheetViews>
    <sheetView tabSelected="1" zoomScale="84" zoomScaleNormal="100" zoomScaleSheetLayoutView="100" workbookViewId="0">
      <selection activeCell="F6" sqref="F6"/>
    </sheetView>
  </sheetViews>
  <sheetFormatPr defaultRowHeight="13.5"/>
  <cols>
    <col min="1" max="1" width="1.33203125" customWidth="1"/>
    <col min="2" max="2" width="22" customWidth="1"/>
    <col min="3" max="28" width="4.33203125" customWidth="1"/>
    <col min="29" max="33" width="6" customWidth="1"/>
  </cols>
  <sheetData>
    <row r="1" spans="1:29" ht="27" customHeight="1" thickBot="1">
      <c r="B1" s="969" t="s">
        <v>269</v>
      </c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</row>
    <row r="4" spans="1:29" ht="35.25" customHeight="1">
      <c r="A4" s="4"/>
      <c r="B4" s="322" t="s">
        <v>239</v>
      </c>
      <c r="C4" s="984" t="s">
        <v>317</v>
      </c>
      <c r="D4" s="985"/>
      <c r="E4" s="985"/>
      <c r="F4" s="985"/>
      <c r="G4" s="986"/>
      <c r="H4" s="181"/>
      <c r="I4" s="987" t="s">
        <v>240</v>
      </c>
      <c r="J4" s="988"/>
      <c r="K4" s="988"/>
      <c r="L4" s="989"/>
      <c r="M4" s="990" t="s">
        <v>318</v>
      </c>
      <c r="N4" s="985"/>
      <c r="O4" s="985"/>
      <c r="P4" s="986"/>
      <c r="Q4" s="181"/>
      <c r="R4" s="991" t="s">
        <v>80</v>
      </c>
      <c r="S4" s="992"/>
      <c r="T4" s="992"/>
      <c r="U4" s="992"/>
      <c r="V4" s="992"/>
      <c r="W4" s="970" t="s">
        <v>319</v>
      </c>
      <c r="X4" s="971"/>
      <c r="Y4" s="971"/>
      <c r="Z4" s="971"/>
      <c r="AA4" s="971"/>
      <c r="AB4" s="972"/>
      <c r="AC4" s="12"/>
    </row>
    <row r="7" spans="1:29" ht="29.25" customHeight="1">
      <c r="B7" s="17" t="s">
        <v>62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9" ht="18.75" customHeight="1">
      <c r="B8" s="280" t="s">
        <v>167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9" ht="20.25" customHeight="1" thickBot="1">
      <c r="B9" s="124"/>
      <c r="C9" s="18"/>
      <c r="D9" s="18"/>
      <c r="E9" s="18"/>
      <c r="F9" s="18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975" t="s">
        <v>40</v>
      </c>
      <c r="AA9" s="975"/>
      <c r="AB9" s="975"/>
    </row>
    <row r="10" spans="1:29" ht="29.25" customHeight="1">
      <c r="B10" s="982" t="s">
        <v>51</v>
      </c>
      <c r="C10" s="973" t="s">
        <v>66</v>
      </c>
      <c r="D10" s="976" t="s">
        <v>41</v>
      </c>
      <c r="E10" s="977"/>
      <c r="F10" s="977"/>
      <c r="G10" s="977"/>
      <c r="H10" s="978"/>
      <c r="I10" s="980" t="s">
        <v>42</v>
      </c>
      <c r="J10" s="977"/>
      <c r="K10" s="977"/>
      <c r="L10" s="977"/>
      <c r="M10" s="981"/>
      <c r="N10" s="976" t="s">
        <v>43</v>
      </c>
      <c r="O10" s="977"/>
      <c r="P10" s="977"/>
      <c r="Q10" s="977"/>
      <c r="R10" s="978"/>
      <c r="S10" s="980" t="s">
        <v>44</v>
      </c>
      <c r="T10" s="977"/>
      <c r="U10" s="977"/>
      <c r="V10" s="977"/>
      <c r="W10" s="981"/>
      <c r="X10" s="976" t="s">
        <v>45</v>
      </c>
      <c r="Y10" s="977"/>
      <c r="Z10" s="977"/>
      <c r="AA10" s="977"/>
      <c r="AB10" s="979"/>
    </row>
    <row r="11" spans="1:29" ht="29.25" customHeight="1" thickBot="1">
      <c r="B11" s="983"/>
      <c r="C11" s="974"/>
      <c r="D11" s="84" t="s">
        <v>46</v>
      </c>
      <c r="E11" s="85" t="s">
        <v>47</v>
      </c>
      <c r="F11" s="85" t="s">
        <v>48</v>
      </c>
      <c r="G11" s="85" t="s">
        <v>49</v>
      </c>
      <c r="H11" s="86" t="s">
        <v>50</v>
      </c>
      <c r="I11" s="87" t="s">
        <v>46</v>
      </c>
      <c r="J11" s="85" t="s">
        <v>47</v>
      </c>
      <c r="K11" s="85" t="s">
        <v>48</v>
      </c>
      <c r="L11" s="85" t="s">
        <v>49</v>
      </c>
      <c r="M11" s="88" t="s">
        <v>50</v>
      </c>
      <c r="N11" s="84" t="s">
        <v>46</v>
      </c>
      <c r="O11" s="85" t="s">
        <v>47</v>
      </c>
      <c r="P11" s="85" t="s">
        <v>48</v>
      </c>
      <c r="Q11" s="85" t="s">
        <v>49</v>
      </c>
      <c r="R11" s="86" t="s">
        <v>50</v>
      </c>
      <c r="S11" s="87" t="s">
        <v>46</v>
      </c>
      <c r="T11" s="85" t="s">
        <v>47</v>
      </c>
      <c r="U11" s="85" t="s">
        <v>48</v>
      </c>
      <c r="V11" s="85" t="s">
        <v>49</v>
      </c>
      <c r="W11" s="88" t="s">
        <v>50</v>
      </c>
      <c r="X11" s="84" t="s">
        <v>46</v>
      </c>
      <c r="Y11" s="85" t="s">
        <v>47</v>
      </c>
      <c r="Z11" s="85" t="s">
        <v>48</v>
      </c>
      <c r="AA11" s="85" t="s">
        <v>49</v>
      </c>
      <c r="AB11" s="89" t="s">
        <v>50</v>
      </c>
    </row>
    <row r="12" spans="1:29" ht="29.25" customHeight="1" thickTop="1" thickBot="1">
      <c r="B12" s="83" t="s">
        <v>17</v>
      </c>
      <c r="C12" s="223">
        <f t="shared" ref="C12:C27" si="0">SUM(D12+I12+N12+S12+X12)</f>
        <v>43</v>
      </c>
      <c r="D12" s="224">
        <f t="shared" ref="D12:D27" si="1">SUM(E12:H12)</f>
        <v>2</v>
      </c>
      <c r="E12" s="225">
        <f>SUM(E13:E27)</f>
        <v>2</v>
      </c>
      <c r="F12" s="225">
        <f>SUM(F13:F27)</f>
        <v>0</v>
      </c>
      <c r="G12" s="225">
        <f>SUM(G13:G27)</f>
        <v>0</v>
      </c>
      <c r="H12" s="226">
        <f>SUM(H13:H27)</f>
        <v>0</v>
      </c>
      <c r="I12" s="227">
        <f t="shared" ref="I12:I27" si="2">SUM(J12:M12)</f>
        <v>21</v>
      </c>
      <c r="J12" s="225">
        <f>SUM(J13:J27)</f>
        <v>0</v>
      </c>
      <c r="K12" s="225">
        <f>SUM(K13:K27)</f>
        <v>17</v>
      </c>
      <c r="L12" s="225">
        <f>SUM(L13:L27)</f>
        <v>4</v>
      </c>
      <c r="M12" s="228">
        <f>SUM(M13:M27)</f>
        <v>0</v>
      </c>
      <c r="N12" s="224">
        <f t="shared" ref="N12:N27" si="3">SUM(O12:R12)</f>
        <v>14</v>
      </c>
      <c r="O12" s="225">
        <f>SUM(O13:O27)</f>
        <v>3</v>
      </c>
      <c r="P12" s="225">
        <f>SUM(P13:P27)</f>
        <v>2</v>
      </c>
      <c r="Q12" s="225">
        <f>SUM(Q13:Q27)</f>
        <v>9</v>
      </c>
      <c r="R12" s="226">
        <f>SUM(R13:R27)</f>
        <v>0</v>
      </c>
      <c r="S12" s="227">
        <f t="shared" ref="S12:S27" si="4">SUM(T12:W12)</f>
        <v>6</v>
      </c>
      <c r="T12" s="225">
        <f>SUM(T13:T27)</f>
        <v>0</v>
      </c>
      <c r="U12" s="225">
        <f>SUM(U13:U27)</f>
        <v>0</v>
      </c>
      <c r="V12" s="225">
        <f>SUM(V13:V27)</f>
        <v>6</v>
      </c>
      <c r="W12" s="228">
        <f>SUM(W13:W27)</f>
        <v>0</v>
      </c>
      <c r="X12" s="224">
        <f t="shared" ref="X12:X27" si="5">SUM(Y12:AB12)</f>
        <v>0</v>
      </c>
      <c r="Y12" s="225">
        <f>SUM(Y13:Y27)</f>
        <v>0</v>
      </c>
      <c r="Z12" s="225">
        <f>SUM(Z13:Z27)</f>
        <v>0</v>
      </c>
      <c r="AA12" s="225">
        <f>SUM(AA13:AA27)</f>
        <v>0</v>
      </c>
      <c r="AB12" s="229">
        <f>SUM(AB13:AB27)</f>
        <v>0</v>
      </c>
    </row>
    <row r="13" spans="1:29" ht="29.25" customHeight="1">
      <c r="B13" s="331" t="s">
        <v>282</v>
      </c>
      <c r="C13" s="44">
        <f t="shared" si="0"/>
        <v>8</v>
      </c>
      <c r="D13" s="40">
        <f t="shared" si="1"/>
        <v>2</v>
      </c>
      <c r="E13" s="41">
        <v>2</v>
      </c>
      <c r="F13" s="41"/>
      <c r="G13" s="41"/>
      <c r="H13" s="42"/>
      <c r="I13" s="43">
        <f t="shared" si="2"/>
        <v>3</v>
      </c>
      <c r="J13" s="41"/>
      <c r="K13" s="41">
        <v>3</v>
      </c>
      <c r="L13" s="41"/>
      <c r="M13" s="39"/>
      <c r="N13" s="40">
        <f t="shared" si="3"/>
        <v>3</v>
      </c>
      <c r="O13" s="41"/>
      <c r="P13" s="41">
        <v>1</v>
      </c>
      <c r="Q13" s="41">
        <v>2</v>
      </c>
      <c r="R13" s="42"/>
      <c r="S13" s="43">
        <f t="shared" si="4"/>
        <v>0</v>
      </c>
      <c r="T13" s="41"/>
      <c r="U13" s="41"/>
      <c r="V13" s="41"/>
      <c r="W13" s="39"/>
      <c r="X13" s="40">
        <f t="shared" si="5"/>
        <v>0</v>
      </c>
      <c r="Y13" s="41"/>
      <c r="Z13" s="41"/>
      <c r="AA13" s="41"/>
      <c r="AB13" s="47"/>
    </row>
    <row r="14" spans="1:29" ht="29.25" customHeight="1">
      <c r="B14" s="332" t="s">
        <v>271</v>
      </c>
      <c r="C14" s="44">
        <f t="shared" si="0"/>
        <v>3</v>
      </c>
      <c r="D14" s="37">
        <f t="shared" si="1"/>
        <v>0</v>
      </c>
      <c r="E14" s="29"/>
      <c r="F14" s="29"/>
      <c r="G14" s="29"/>
      <c r="H14" s="38"/>
      <c r="I14" s="35">
        <f t="shared" si="2"/>
        <v>2</v>
      </c>
      <c r="J14" s="29"/>
      <c r="K14" s="29">
        <v>2</v>
      </c>
      <c r="L14" s="29"/>
      <c r="M14" s="33"/>
      <c r="N14" s="37">
        <f t="shared" si="3"/>
        <v>1</v>
      </c>
      <c r="O14" s="29"/>
      <c r="P14" s="29"/>
      <c r="Q14" s="29">
        <v>1</v>
      </c>
      <c r="R14" s="38"/>
      <c r="S14" s="35">
        <f t="shared" si="4"/>
        <v>0</v>
      </c>
      <c r="T14" s="29"/>
      <c r="U14" s="29"/>
      <c r="V14" s="29"/>
      <c r="W14" s="33"/>
      <c r="X14" s="37">
        <f t="shared" si="5"/>
        <v>0</v>
      </c>
      <c r="Y14" s="29"/>
      <c r="Z14" s="29"/>
      <c r="AA14" s="29"/>
      <c r="AB14" s="30"/>
    </row>
    <row r="15" spans="1:29" ht="29.25" customHeight="1">
      <c r="B15" s="332" t="s">
        <v>272</v>
      </c>
      <c r="C15" s="44">
        <f t="shared" si="0"/>
        <v>3</v>
      </c>
      <c r="D15" s="37">
        <f t="shared" si="1"/>
        <v>0</v>
      </c>
      <c r="E15" s="29"/>
      <c r="F15" s="29"/>
      <c r="G15" s="29"/>
      <c r="H15" s="38"/>
      <c r="I15" s="35">
        <f t="shared" si="2"/>
        <v>2</v>
      </c>
      <c r="J15" s="29"/>
      <c r="K15" s="29">
        <v>1</v>
      </c>
      <c r="L15" s="29">
        <v>1</v>
      </c>
      <c r="M15" s="33"/>
      <c r="N15" s="37">
        <f t="shared" si="3"/>
        <v>1</v>
      </c>
      <c r="O15" s="29"/>
      <c r="P15" s="29"/>
      <c r="Q15" s="29">
        <v>1</v>
      </c>
      <c r="R15" s="38"/>
      <c r="S15" s="35">
        <f t="shared" si="4"/>
        <v>0</v>
      </c>
      <c r="T15" s="29"/>
      <c r="U15" s="29"/>
      <c r="V15" s="29"/>
      <c r="W15" s="33"/>
      <c r="X15" s="37">
        <f t="shared" si="5"/>
        <v>0</v>
      </c>
      <c r="Y15" s="29"/>
      <c r="Z15" s="29"/>
      <c r="AA15" s="29"/>
      <c r="AB15" s="30"/>
    </row>
    <row r="16" spans="1:29" ht="29.25" customHeight="1">
      <c r="B16" s="332" t="s">
        <v>273</v>
      </c>
      <c r="C16" s="44">
        <f t="shared" si="0"/>
        <v>2</v>
      </c>
      <c r="D16" s="37">
        <f t="shared" si="1"/>
        <v>0</v>
      </c>
      <c r="E16" s="29"/>
      <c r="F16" s="29"/>
      <c r="G16" s="29"/>
      <c r="H16" s="38"/>
      <c r="I16" s="35">
        <f t="shared" si="2"/>
        <v>1</v>
      </c>
      <c r="J16" s="29"/>
      <c r="K16" s="29">
        <v>1</v>
      </c>
      <c r="L16" s="29"/>
      <c r="M16" s="33"/>
      <c r="N16" s="37">
        <f t="shared" si="3"/>
        <v>1</v>
      </c>
      <c r="O16" s="29"/>
      <c r="P16" s="29"/>
      <c r="Q16" s="29">
        <v>1</v>
      </c>
      <c r="R16" s="38"/>
      <c r="S16" s="35">
        <f t="shared" si="4"/>
        <v>0</v>
      </c>
      <c r="T16" s="29"/>
      <c r="U16" s="29"/>
      <c r="V16" s="29"/>
      <c r="W16" s="33"/>
      <c r="X16" s="37">
        <f t="shared" si="5"/>
        <v>0</v>
      </c>
      <c r="Y16" s="29"/>
      <c r="Z16" s="29"/>
      <c r="AA16" s="29"/>
      <c r="AB16" s="30"/>
    </row>
    <row r="17" spans="2:28" ht="29.25" customHeight="1">
      <c r="B17" s="332" t="s">
        <v>274</v>
      </c>
      <c r="C17" s="44">
        <f t="shared" si="0"/>
        <v>3</v>
      </c>
      <c r="D17" s="37">
        <f t="shared" si="1"/>
        <v>0</v>
      </c>
      <c r="E17" s="29"/>
      <c r="F17" s="29"/>
      <c r="G17" s="29"/>
      <c r="H17" s="38"/>
      <c r="I17" s="35">
        <f t="shared" si="2"/>
        <v>1</v>
      </c>
      <c r="J17" s="29"/>
      <c r="K17" s="29">
        <v>1</v>
      </c>
      <c r="L17" s="29"/>
      <c r="M17" s="33"/>
      <c r="N17" s="37">
        <f t="shared" si="3"/>
        <v>1</v>
      </c>
      <c r="O17" s="29"/>
      <c r="P17" s="29">
        <v>1</v>
      </c>
      <c r="Q17" s="29"/>
      <c r="R17" s="38"/>
      <c r="S17" s="35">
        <f t="shared" si="4"/>
        <v>1</v>
      </c>
      <c r="T17" s="29"/>
      <c r="U17" s="29"/>
      <c r="V17" s="29">
        <v>1</v>
      </c>
      <c r="W17" s="33"/>
      <c r="X17" s="37">
        <f t="shared" si="5"/>
        <v>0</v>
      </c>
      <c r="Y17" s="29"/>
      <c r="Z17" s="29"/>
      <c r="AA17" s="29"/>
      <c r="AB17" s="30"/>
    </row>
    <row r="18" spans="2:28" ht="29.25" customHeight="1">
      <c r="B18" s="332" t="s">
        <v>275</v>
      </c>
      <c r="C18" s="44">
        <f t="shared" si="0"/>
        <v>3</v>
      </c>
      <c r="D18" s="37">
        <f t="shared" si="1"/>
        <v>0</v>
      </c>
      <c r="E18" s="29"/>
      <c r="F18" s="29"/>
      <c r="G18" s="29"/>
      <c r="H18" s="38"/>
      <c r="I18" s="35">
        <f t="shared" si="2"/>
        <v>2</v>
      </c>
      <c r="J18" s="29"/>
      <c r="K18" s="29">
        <v>1</v>
      </c>
      <c r="L18" s="29">
        <v>1</v>
      </c>
      <c r="M18" s="33"/>
      <c r="N18" s="37">
        <f t="shared" si="3"/>
        <v>0</v>
      </c>
      <c r="O18" s="29"/>
      <c r="P18" s="29"/>
      <c r="Q18" s="29"/>
      <c r="R18" s="38"/>
      <c r="S18" s="35">
        <f t="shared" si="4"/>
        <v>1</v>
      </c>
      <c r="T18" s="29"/>
      <c r="U18" s="29"/>
      <c r="V18" s="29">
        <v>1</v>
      </c>
      <c r="W18" s="33"/>
      <c r="X18" s="37">
        <f t="shared" si="5"/>
        <v>0</v>
      </c>
      <c r="Y18" s="29"/>
      <c r="Z18" s="29"/>
      <c r="AA18" s="29"/>
      <c r="AB18" s="30"/>
    </row>
    <row r="19" spans="2:28" ht="29.25" customHeight="1">
      <c r="B19" s="332" t="s">
        <v>276</v>
      </c>
      <c r="C19" s="44">
        <f t="shared" si="0"/>
        <v>2</v>
      </c>
      <c r="D19" s="37">
        <f t="shared" si="1"/>
        <v>0</v>
      </c>
      <c r="E19" s="29"/>
      <c r="F19" s="29"/>
      <c r="G19" s="29"/>
      <c r="H19" s="38"/>
      <c r="I19" s="35">
        <f t="shared" si="2"/>
        <v>1</v>
      </c>
      <c r="J19" s="29"/>
      <c r="K19" s="29">
        <v>1</v>
      </c>
      <c r="L19" s="29"/>
      <c r="M19" s="33"/>
      <c r="N19" s="37">
        <f t="shared" si="3"/>
        <v>1</v>
      </c>
      <c r="O19" s="29"/>
      <c r="P19" s="29"/>
      <c r="Q19" s="29">
        <v>1</v>
      </c>
      <c r="R19" s="38"/>
      <c r="S19" s="35">
        <f t="shared" si="4"/>
        <v>0</v>
      </c>
      <c r="T19" s="29"/>
      <c r="U19" s="29"/>
      <c r="V19" s="29"/>
      <c r="W19" s="33"/>
      <c r="X19" s="37">
        <f t="shared" si="5"/>
        <v>0</v>
      </c>
      <c r="Y19" s="29"/>
      <c r="Z19" s="29"/>
      <c r="AA19" s="29"/>
      <c r="AB19" s="30"/>
    </row>
    <row r="20" spans="2:28" ht="29.25" customHeight="1">
      <c r="B20" s="332" t="s">
        <v>283</v>
      </c>
      <c r="C20" s="44">
        <f t="shared" si="0"/>
        <v>3</v>
      </c>
      <c r="D20" s="37">
        <f t="shared" si="1"/>
        <v>0</v>
      </c>
      <c r="E20" s="29"/>
      <c r="F20" s="29"/>
      <c r="G20" s="29"/>
      <c r="H20" s="38"/>
      <c r="I20" s="35">
        <f t="shared" si="2"/>
        <v>2</v>
      </c>
      <c r="J20" s="29"/>
      <c r="K20" s="29">
        <v>2</v>
      </c>
      <c r="L20" s="29"/>
      <c r="M20" s="33"/>
      <c r="N20" s="37">
        <f t="shared" si="3"/>
        <v>1</v>
      </c>
      <c r="O20" s="29"/>
      <c r="P20" s="29"/>
      <c r="Q20" s="29">
        <v>1</v>
      </c>
      <c r="R20" s="38"/>
      <c r="S20" s="35">
        <f t="shared" si="4"/>
        <v>0</v>
      </c>
      <c r="T20" s="29"/>
      <c r="U20" s="29"/>
      <c r="V20" s="29"/>
      <c r="W20" s="33"/>
      <c r="X20" s="37">
        <f t="shared" si="5"/>
        <v>0</v>
      </c>
      <c r="Y20" s="29"/>
      <c r="Z20" s="29"/>
      <c r="AA20" s="29"/>
      <c r="AB20" s="30"/>
    </row>
    <row r="21" spans="2:28" ht="29.25" customHeight="1">
      <c r="B21" s="332" t="s">
        <v>278</v>
      </c>
      <c r="C21" s="44">
        <f t="shared" si="0"/>
        <v>2</v>
      </c>
      <c r="D21" s="37">
        <f t="shared" si="1"/>
        <v>0</v>
      </c>
      <c r="E21" s="29"/>
      <c r="F21" s="29"/>
      <c r="G21" s="29"/>
      <c r="H21" s="38"/>
      <c r="I21" s="35">
        <f t="shared" si="2"/>
        <v>1</v>
      </c>
      <c r="J21" s="29"/>
      <c r="K21" s="29">
        <v>1</v>
      </c>
      <c r="L21" s="29"/>
      <c r="M21" s="33"/>
      <c r="N21" s="37">
        <f t="shared" si="3"/>
        <v>0</v>
      </c>
      <c r="O21" s="29"/>
      <c r="P21" s="29"/>
      <c r="Q21" s="29"/>
      <c r="R21" s="38"/>
      <c r="S21" s="35">
        <f t="shared" si="4"/>
        <v>1</v>
      </c>
      <c r="T21" s="29"/>
      <c r="U21" s="29"/>
      <c r="V21" s="29">
        <v>1</v>
      </c>
      <c r="W21" s="33"/>
      <c r="X21" s="37">
        <f t="shared" si="5"/>
        <v>0</v>
      </c>
      <c r="Y21" s="29"/>
      <c r="Z21" s="29"/>
      <c r="AA21" s="29"/>
      <c r="AB21" s="30"/>
    </row>
    <row r="22" spans="2:28" ht="29.25" customHeight="1">
      <c r="B22" s="332" t="s">
        <v>279</v>
      </c>
      <c r="C22" s="44">
        <f t="shared" si="0"/>
        <v>2</v>
      </c>
      <c r="D22" s="37">
        <f t="shared" si="1"/>
        <v>0</v>
      </c>
      <c r="E22" s="29"/>
      <c r="F22" s="29"/>
      <c r="G22" s="29"/>
      <c r="H22" s="38"/>
      <c r="I22" s="35">
        <f t="shared" si="2"/>
        <v>1</v>
      </c>
      <c r="J22" s="29"/>
      <c r="K22" s="29">
        <v>1</v>
      </c>
      <c r="L22" s="29"/>
      <c r="M22" s="33"/>
      <c r="N22" s="37">
        <f t="shared" si="3"/>
        <v>1</v>
      </c>
      <c r="O22" s="29"/>
      <c r="P22" s="29"/>
      <c r="Q22" s="29">
        <v>1</v>
      </c>
      <c r="R22" s="38"/>
      <c r="S22" s="35">
        <f t="shared" si="4"/>
        <v>0</v>
      </c>
      <c r="T22" s="29"/>
      <c r="U22" s="29"/>
      <c r="V22" s="29"/>
      <c r="W22" s="33"/>
      <c r="X22" s="37">
        <f t="shared" si="5"/>
        <v>0</v>
      </c>
      <c r="Y22" s="29"/>
      <c r="Z22" s="29"/>
      <c r="AA22" s="29"/>
      <c r="AB22" s="30"/>
    </row>
    <row r="23" spans="2:28" ht="29.25" customHeight="1">
      <c r="B23" s="333" t="s">
        <v>280</v>
      </c>
      <c r="C23" s="44">
        <f t="shared" si="0"/>
        <v>2</v>
      </c>
      <c r="D23" s="37">
        <f t="shared" si="1"/>
        <v>0</v>
      </c>
      <c r="E23" s="29"/>
      <c r="F23" s="29"/>
      <c r="G23" s="29"/>
      <c r="H23" s="38"/>
      <c r="I23" s="35">
        <f t="shared" si="2"/>
        <v>1</v>
      </c>
      <c r="J23" s="29"/>
      <c r="K23" s="29">
        <v>1</v>
      </c>
      <c r="L23" s="29"/>
      <c r="M23" s="33"/>
      <c r="N23" s="37">
        <f t="shared" si="3"/>
        <v>0</v>
      </c>
      <c r="O23" s="29"/>
      <c r="P23" s="29"/>
      <c r="Q23" s="29"/>
      <c r="R23" s="38"/>
      <c r="S23" s="35">
        <f t="shared" si="4"/>
        <v>1</v>
      </c>
      <c r="T23" s="29"/>
      <c r="U23" s="29"/>
      <c r="V23" s="29">
        <v>1</v>
      </c>
      <c r="W23" s="33"/>
      <c r="X23" s="37">
        <f t="shared" si="5"/>
        <v>0</v>
      </c>
      <c r="Y23" s="29"/>
      <c r="Z23" s="29"/>
      <c r="AA23" s="29"/>
      <c r="AB23" s="30"/>
    </row>
    <row r="24" spans="2:28" ht="29.25" customHeight="1">
      <c r="B24" s="334" t="s">
        <v>284</v>
      </c>
      <c r="C24" s="45">
        <f t="shared" si="0"/>
        <v>2</v>
      </c>
      <c r="D24" s="37">
        <f t="shared" si="1"/>
        <v>0</v>
      </c>
      <c r="E24" s="29"/>
      <c r="F24" s="29"/>
      <c r="G24" s="29"/>
      <c r="H24" s="38"/>
      <c r="I24" s="35">
        <f t="shared" si="2"/>
        <v>1</v>
      </c>
      <c r="J24" s="29"/>
      <c r="K24" s="29">
        <v>1</v>
      </c>
      <c r="L24" s="29"/>
      <c r="M24" s="33"/>
      <c r="N24" s="37">
        <f t="shared" si="3"/>
        <v>1</v>
      </c>
      <c r="O24" s="29"/>
      <c r="P24" s="29"/>
      <c r="Q24" s="29">
        <v>1</v>
      </c>
      <c r="R24" s="38"/>
      <c r="S24" s="35">
        <f t="shared" si="4"/>
        <v>0</v>
      </c>
      <c r="T24" s="29"/>
      <c r="U24" s="29"/>
      <c r="V24" s="29"/>
      <c r="W24" s="33"/>
      <c r="X24" s="37">
        <f t="shared" si="5"/>
        <v>0</v>
      </c>
      <c r="Y24" s="29"/>
      <c r="Z24" s="29"/>
      <c r="AA24" s="29"/>
      <c r="AB24" s="30"/>
    </row>
    <row r="25" spans="2:28" ht="29.25" customHeight="1">
      <c r="B25" s="334" t="s">
        <v>285</v>
      </c>
      <c r="C25" s="45">
        <f t="shared" si="0"/>
        <v>3</v>
      </c>
      <c r="D25" s="37">
        <f t="shared" si="1"/>
        <v>0</v>
      </c>
      <c r="E25" s="29"/>
      <c r="F25" s="29"/>
      <c r="G25" s="29"/>
      <c r="H25" s="38"/>
      <c r="I25" s="35">
        <f t="shared" si="2"/>
        <v>1</v>
      </c>
      <c r="J25" s="29"/>
      <c r="K25" s="29">
        <v>1</v>
      </c>
      <c r="L25" s="29"/>
      <c r="M25" s="33"/>
      <c r="N25" s="37">
        <f t="shared" si="3"/>
        <v>1</v>
      </c>
      <c r="O25" s="29">
        <v>1</v>
      </c>
      <c r="P25" s="29"/>
      <c r="Q25" s="29"/>
      <c r="R25" s="38"/>
      <c r="S25" s="35">
        <f t="shared" si="4"/>
        <v>1</v>
      </c>
      <c r="T25" s="29"/>
      <c r="U25" s="29"/>
      <c r="V25" s="29">
        <v>1</v>
      </c>
      <c r="W25" s="33"/>
      <c r="X25" s="37">
        <f t="shared" si="5"/>
        <v>0</v>
      </c>
      <c r="Y25" s="29"/>
      <c r="Z25" s="29"/>
      <c r="AA25" s="29"/>
      <c r="AB25" s="30"/>
    </row>
    <row r="26" spans="2:28" ht="29.25" customHeight="1">
      <c r="B26" s="334" t="s">
        <v>286</v>
      </c>
      <c r="C26" s="45">
        <f t="shared" si="0"/>
        <v>2</v>
      </c>
      <c r="D26" s="37">
        <f t="shared" si="1"/>
        <v>0</v>
      </c>
      <c r="E26" s="29"/>
      <c r="F26" s="29"/>
      <c r="G26" s="29"/>
      <c r="H26" s="38"/>
      <c r="I26" s="35">
        <f t="shared" si="2"/>
        <v>1</v>
      </c>
      <c r="J26" s="29"/>
      <c r="K26" s="29"/>
      <c r="L26" s="29">
        <v>1</v>
      </c>
      <c r="M26" s="33"/>
      <c r="N26" s="37">
        <f t="shared" si="3"/>
        <v>1</v>
      </c>
      <c r="O26" s="29">
        <v>1</v>
      </c>
      <c r="P26" s="29"/>
      <c r="Q26" s="29"/>
      <c r="R26" s="38"/>
      <c r="S26" s="35">
        <f t="shared" si="4"/>
        <v>0</v>
      </c>
      <c r="T26" s="29"/>
      <c r="U26" s="29"/>
      <c r="V26" s="29"/>
      <c r="W26" s="33"/>
      <c r="X26" s="37">
        <f t="shared" si="5"/>
        <v>0</v>
      </c>
      <c r="Y26" s="29"/>
      <c r="Z26" s="29"/>
      <c r="AA26" s="29"/>
      <c r="AB26" s="30"/>
    </row>
    <row r="27" spans="2:28" ht="29.25" customHeight="1" thickBot="1">
      <c r="B27" s="335" t="s">
        <v>287</v>
      </c>
      <c r="C27" s="46">
        <f t="shared" si="0"/>
        <v>3</v>
      </c>
      <c r="D27" s="48">
        <f t="shared" si="1"/>
        <v>0</v>
      </c>
      <c r="E27" s="31"/>
      <c r="F27" s="31"/>
      <c r="G27" s="31"/>
      <c r="H27" s="49"/>
      <c r="I27" s="36">
        <f t="shared" si="2"/>
        <v>1</v>
      </c>
      <c r="J27" s="31"/>
      <c r="K27" s="31"/>
      <c r="L27" s="31">
        <v>1</v>
      </c>
      <c r="M27" s="34"/>
      <c r="N27" s="48">
        <f t="shared" si="3"/>
        <v>1</v>
      </c>
      <c r="O27" s="31">
        <v>1</v>
      </c>
      <c r="P27" s="31"/>
      <c r="Q27" s="31"/>
      <c r="R27" s="49"/>
      <c r="S27" s="36">
        <f t="shared" si="4"/>
        <v>1</v>
      </c>
      <c r="T27" s="31"/>
      <c r="U27" s="31"/>
      <c r="V27" s="31">
        <v>1</v>
      </c>
      <c r="W27" s="34"/>
      <c r="X27" s="48">
        <f t="shared" si="5"/>
        <v>0</v>
      </c>
      <c r="Y27" s="31"/>
      <c r="Z27" s="31"/>
      <c r="AA27" s="31"/>
      <c r="AB27" s="32"/>
    </row>
    <row r="28" spans="2:28" ht="7.5" customHeight="1"/>
    <row r="29" spans="2:28" ht="18.75" customHeight="1">
      <c r="B29" s="28" t="s">
        <v>147</v>
      </c>
      <c r="C29" s="11"/>
      <c r="D29" s="11"/>
      <c r="E29" s="11"/>
      <c r="F29" s="11"/>
      <c r="G29" s="11"/>
      <c r="H29" s="11"/>
      <c r="I29" s="11"/>
    </row>
    <row r="30" spans="2:28" ht="18.75" customHeight="1">
      <c r="B30" s="28" t="s">
        <v>117</v>
      </c>
    </row>
    <row r="32" spans="2:28" ht="14.25">
      <c r="B32" s="203"/>
    </row>
  </sheetData>
  <mergeCells count="14">
    <mergeCell ref="B1:AB1"/>
    <mergeCell ref="W4:AB4"/>
    <mergeCell ref="C10:C11"/>
    <mergeCell ref="Z9:AB9"/>
    <mergeCell ref="N10:R10"/>
    <mergeCell ref="X10:AB10"/>
    <mergeCell ref="S10:W10"/>
    <mergeCell ref="B10:B11"/>
    <mergeCell ref="C4:G4"/>
    <mergeCell ref="I10:M10"/>
    <mergeCell ref="D10:H10"/>
    <mergeCell ref="I4:L4"/>
    <mergeCell ref="M4:P4"/>
    <mergeCell ref="R4:V4"/>
  </mergeCells>
  <phoneticPr fontId="2" type="noConversion"/>
  <pageMargins left="0.49" right="0.37" top="0.77" bottom="0.75" header="0.51181102362204722" footer="0.36"/>
  <pageSetup paperSize="9" scale="9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9"/>
  </sheetPr>
  <dimension ref="A1:AC65"/>
  <sheetViews>
    <sheetView zoomScale="88" zoomScaleNormal="90" zoomScaleSheetLayoutView="77" workbookViewId="0">
      <pane ySplit="9" topLeftCell="A10" activePane="bottomLeft" state="frozen"/>
      <selection pane="bottomLeft" activeCell="D13" sqref="D13"/>
    </sheetView>
  </sheetViews>
  <sheetFormatPr defaultRowHeight="13.5"/>
  <cols>
    <col min="1" max="1" width="1.33203125" customWidth="1"/>
    <col min="2" max="2" width="12.5546875" customWidth="1"/>
    <col min="3" max="3" width="7.44140625" customWidth="1"/>
    <col min="4" max="29" width="4.6640625" customWidth="1"/>
    <col min="30" max="34" width="6" customWidth="1"/>
  </cols>
  <sheetData>
    <row r="1" spans="1:29" s="19" customFormat="1"/>
    <row r="2" spans="1:29" s="19" customFormat="1" ht="22.5" customHeight="1">
      <c r="B2" s="13" t="s">
        <v>165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76" t="s">
        <v>146</v>
      </c>
      <c r="X2" s="17"/>
      <c r="Y2" s="17"/>
      <c r="Z2" s="17"/>
      <c r="AA2" s="17"/>
      <c r="AB2" s="17"/>
      <c r="AC2" s="17"/>
    </row>
    <row r="3" spans="1:29" s="19" customFormat="1" ht="15" customHeight="1">
      <c r="A3" s="4"/>
      <c r="B3" s="4"/>
      <c r="C3" s="4"/>
      <c r="D3" s="7"/>
      <c r="E3" s="5"/>
      <c r="F3" s="5"/>
      <c r="G3" s="5"/>
      <c r="H3" s="136"/>
      <c r="I3" s="6"/>
      <c r="J3" s="5"/>
      <c r="K3" s="5"/>
      <c r="L3" s="5"/>
      <c r="M3" s="8"/>
      <c r="N3" s="5"/>
      <c r="O3" s="5"/>
      <c r="P3" s="5"/>
      <c r="R3" s="6"/>
      <c r="S3" s="5"/>
      <c r="T3" s="5"/>
      <c r="U3" s="5"/>
      <c r="V3" s="5"/>
      <c r="W3" s="5"/>
      <c r="X3" s="9"/>
      <c r="Y3" s="137"/>
      <c r="Z3" s="137"/>
      <c r="AA3" s="137"/>
      <c r="AB3" s="137"/>
      <c r="AC3" s="137"/>
    </row>
    <row r="4" spans="1:29" s="19" customFormat="1" ht="17.25" customHeight="1" thickBot="1">
      <c r="B4" s="123"/>
      <c r="C4" s="123"/>
      <c r="D4" s="123"/>
      <c r="E4" s="123"/>
      <c r="F4" s="123"/>
      <c r="G4" s="123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993" t="s">
        <v>28</v>
      </c>
      <c r="AB4" s="993"/>
      <c r="AC4" s="993"/>
    </row>
    <row r="5" spans="1:29" s="19" customFormat="1" ht="18.75" customHeight="1">
      <c r="B5" s="982" t="s">
        <v>51</v>
      </c>
      <c r="C5" s="1009" t="s">
        <v>67</v>
      </c>
      <c r="D5" s="1010"/>
      <c r="E5" s="997" t="s">
        <v>30</v>
      </c>
      <c r="F5" s="998"/>
      <c r="G5" s="998"/>
      <c r="H5" s="998"/>
      <c r="I5" s="999"/>
      <c r="J5" s="1009" t="s">
        <v>31</v>
      </c>
      <c r="K5" s="998"/>
      <c r="L5" s="998"/>
      <c r="M5" s="998"/>
      <c r="N5" s="1010"/>
      <c r="O5" s="997" t="s">
        <v>32</v>
      </c>
      <c r="P5" s="998"/>
      <c r="Q5" s="998"/>
      <c r="R5" s="998"/>
      <c r="S5" s="999"/>
      <c r="T5" s="997" t="s">
        <v>33</v>
      </c>
      <c r="U5" s="998"/>
      <c r="V5" s="998"/>
      <c r="W5" s="998"/>
      <c r="X5" s="999"/>
      <c r="Y5" s="1009" t="s">
        <v>34</v>
      </c>
      <c r="Z5" s="998"/>
      <c r="AA5" s="998"/>
      <c r="AB5" s="998"/>
      <c r="AC5" s="1027"/>
    </row>
    <row r="6" spans="1:29" s="19" customFormat="1" ht="18.75" customHeight="1" thickBot="1">
      <c r="B6" s="983"/>
      <c r="C6" s="1011"/>
      <c r="D6" s="1012"/>
      <c r="E6" s="21" t="s">
        <v>35</v>
      </c>
      <c r="F6" s="20" t="s">
        <v>36</v>
      </c>
      <c r="G6" s="20" t="s">
        <v>37</v>
      </c>
      <c r="H6" s="20" t="s">
        <v>38</v>
      </c>
      <c r="I6" s="23" t="s">
        <v>39</v>
      </c>
      <c r="J6" s="22" t="s">
        <v>35</v>
      </c>
      <c r="K6" s="20" t="s">
        <v>36</v>
      </c>
      <c r="L6" s="20" t="s">
        <v>37</v>
      </c>
      <c r="M6" s="20" t="s">
        <v>38</v>
      </c>
      <c r="N6" s="24" t="s">
        <v>39</v>
      </c>
      <c r="O6" s="21" t="s">
        <v>35</v>
      </c>
      <c r="P6" s="20" t="s">
        <v>36</v>
      </c>
      <c r="Q6" s="20" t="s">
        <v>37</v>
      </c>
      <c r="R6" s="20" t="s">
        <v>38</v>
      </c>
      <c r="S6" s="23" t="s">
        <v>39</v>
      </c>
      <c r="T6" s="21" t="s">
        <v>35</v>
      </c>
      <c r="U6" s="20" t="s">
        <v>36</v>
      </c>
      <c r="V6" s="20" t="s">
        <v>37</v>
      </c>
      <c r="W6" s="20" t="s">
        <v>38</v>
      </c>
      <c r="X6" s="23" t="s">
        <v>39</v>
      </c>
      <c r="Y6" s="382" t="s">
        <v>35</v>
      </c>
      <c r="Z6" s="20" t="s">
        <v>36</v>
      </c>
      <c r="AA6" s="20" t="s">
        <v>37</v>
      </c>
      <c r="AB6" s="20" t="s">
        <v>38</v>
      </c>
      <c r="AC6" s="81" t="s">
        <v>39</v>
      </c>
    </row>
    <row r="7" spans="1:29" s="19" customFormat="1" ht="20.25" customHeight="1" thickTop="1">
      <c r="B7" s="1013" t="s">
        <v>316</v>
      </c>
      <c r="C7" s="82" t="s">
        <v>61</v>
      </c>
      <c r="D7" s="209">
        <f>SUM(E7+J7+O7+T7+Y7)</f>
        <v>0</v>
      </c>
      <c r="E7" s="210">
        <f t="shared" ref="E7:E54" si="0">SUM(F7:I7)</f>
        <v>0</v>
      </c>
      <c r="F7" s="211">
        <f t="shared" ref="F7:I7" si="1">SUM(F10+F37+F46+F49+F52)</f>
        <v>0</v>
      </c>
      <c r="G7" s="211">
        <f t="shared" si="1"/>
        <v>0</v>
      </c>
      <c r="H7" s="211">
        <f t="shared" si="1"/>
        <v>0</v>
      </c>
      <c r="I7" s="212">
        <f t="shared" si="1"/>
        <v>0</v>
      </c>
      <c r="J7" s="213">
        <f t="shared" ref="J7:J54" si="2">SUM(K7:N7)</f>
        <v>0</v>
      </c>
      <c r="K7" s="211">
        <f t="shared" ref="K7:N7" si="3">SUM(K10+K37+K46+K49+K52)</f>
        <v>0</v>
      </c>
      <c r="L7" s="211">
        <f t="shared" si="3"/>
        <v>0</v>
      </c>
      <c r="M7" s="211">
        <f t="shared" si="3"/>
        <v>0</v>
      </c>
      <c r="N7" s="211">
        <f t="shared" si="3"/>
        <v>0</v>
      </c>
      <c r="O7" s="210">
        <f t="shared" ref="O7:O54" si="4">SUM(P7:S7)</f>
        <v>0</v>
      </c>
      <c r="P7" s="211">
        <f t="shared" ref="P7:S7" si="5">SUM(P10+P37+P46+P49+P52)</f>
        <v>0</v>
      </c>
      <c r="Q7" s="211">
        <f t="shared" si="5"/>
        <v>0</v>
      </c>
      <c r="R7" s="211">
        <f t="shared" si="5"/>
        <v>0</v>
      </c>
      <c r="S7" s="211">
        <f t="shared" si="5"/>
        <v>0</v>
      </c>
      <c r="T7" s="210">
        <f t="shared" ref="T7:T36" si="6">SUM(U7:X7)</f>
        <v>0</v>
      </c>
      <c r="U7" s="211">
        <f t="shared" ref="U7:X7" si="7">SUM(U10+U37+U46+U49+U52)</f>
        <v>0</v>
      </c>
      <c r="V7" s="211">
        <f t="shared" si="7"/>
        <v>0</v>
      </c>
      <c r="W7" s="211">
        <f t="shared" si="7"/>
        <v>0</v>
      </c>
      <c r="X7" s="212">
        <f t="shared" si="7"/>
        <v>0</v>
      </c>
      <c r="Y7" s="213">
        <f t="shared" ref="Y7:Y36" si="8">SUM(Z7:AC7)</f>
        <v>0</v>
      </c>
      <c r="Z7" s="211">
        <f t="shared" ref="Z7:AC7" si="9">SUM(Z10+Z37+Z46+Z49+Z52)</f>
        <v>0</v>
      </c>
      <c r="AA7" s="211">
        <f t="shared" si="9"/>
        <v>0</v>
      </c>
      <c r="AB7" s="211">
        <f t="shared" si="9"/>
        <v>0</v>
      </c>
      <c r="AC7" s="214">
        <f t="shared" si="9"/>
        <v>0</v>
      </c>
    </row>
    <row r="8" spans="1:29" s="19" customFormat="1" ht="20.25" customHeight="1">
      <c r="B8" s="1014"/>
      <c r="C8" s="67" t="s">
        <v>148</v>
      </c>
      <c r="D8" s="215">
        <f>SUM(E8+J8+O8+T8+Y8)</f>
        <v>43</v>
      </c>
      <c r="E8" s="216">
        <f>SUM(F8:I8)</f>
        <v>2</v>
      </c>
      <c r="F8" s="217">
        <f>SUM(F11+F14+F53+F17+F20+F23+F26+F29+F32+F35+F38+F41+F44+F47+F50)</f>
        <v>2</v>
      </c>
      <c r="G8" s="217">
        <f t="shared" ref="G8:H9" si="10">SUM(G11+G14+G53+G17+G20+G23+G26+G29+G32+G35+G38+G41+G44+G47+G50)</f>
        <v>0</v>
      </c>
      <c r="H8" s="217">
        <f t="shared" si="10"/>
        <v>0</v>
      </c>
      <c r="I8" s="217">
        <f>SUM(I11+I14+I53+I17+I20+I23+I26+I29+I32+I35+I38+I41+I44+I47+I50)</f>
        <v>0</v>
      </c>
      <c r="J8" s="218">
        <f t="shared" si="2"/>
        <v>21</v>
      </c>
      <c r="K8" s="217">
        <f>SUM(K11+K14+K53+K17+K20+K23+K26+K29+K32+K35+K38+K41+K44+K47+K50)</f>
        <v>0</v>
      </c>
      <c r="L8" s="217">
        <f t="shared" ref="L8:M8" si="11">SUM(L11+L14+L53+L17+L20+L23+L26+L29+L32+L35+L38+L41+L44+L47+L50)</f>
        <v>17</v>
      </c>
      <c r="M8" s="217">
        <f t="shared" si="11"/>
        <v>4</v>
      </c>
      <c r="N8" s="217">
        <f>SUM(N11+N14+N53+N17+N20+N23+N26+N29+N32+N35+N38+N41+N44+N47+N50)</f>
        <v>0</v>
      </c>
      <c r="O8" s="216">
        <f t="shared" si="4"/>
        <v>14</v>
      </c>
      <c r="P8" s="217">
        <f>SUM(P11+P14+P53+P17+P20+P23+P26+P29+P32+P35+P38+P41+P44+P47+P50)</f>
        <v>3</v>
      </c>
      <c r="Q8" s="217">
        <f t="shared" ref="Q8:R8" si="12">SUM(Q11+Q14+Q53+Q17+Q20+Q23+Q26+Q29+Q32+Q35+Q38+Q41+Q44+Q47+Q50)</f>
        <v>2</v>
      </c>
      <c r="R8" s="217">
        <f t="shared" si="12"/>
        <v>9</v>
      </c>
      <c r="S8" s="217">
        <f>SUM(S11+S14+S53+S17+S20+S23+S26+S29+S32+S35+S38+S41+S44+S47+S50)</f>
        <v>0</v>
      </c>
      <c r="T8" s="216">
        <f t="shared" si="6"/>
        <v>6</v>
      </c>
      <c r="U8" s="217">
        <f>SUM(U11+U14+U53+U17+U20+U23+U26+U29+U32+U35+U38+U41+U44+U47+U50)</f>
        <v>0</v>
      </c>
      <c r="V8" s="217">
        <f t="shared" ref="V8:W8" si="13">SUM(V11+V14+V53+V17+V20+V23+V26+V29+V32+V35+V38+V41+V44+V47+V50)</f>
        <v>0</v>
      </c>
      <c r="W8" s="217">
        <f t="shared" si="13"/>
        <v>6</v>
      </c>
      <c r="X8" s="217">
        <f>SUM(X11+X14+X53+X17+X20+X23+X26+X29+X32+X35+X38+X41+X44+X47+X50)</f>
        <v>0</v>
      </c>
      <c r="Y8" s="218">
        <f>SUM(Z8:AC8)</f>
        <v>0</v>
      </c>
      <c r="Z8" s="217">
        <f>SUM(Z11+Z14+Z53+Z17+Z20+Z23+Z26+Z29+Z32+Z35+Z38+Z41+Z44+Z47+Z50)</f>
        <v>0</v>
      </c>
      <c r="AA8" s="217">
        <f t="shared" ref="AA8:AB8" si="14">SUM(AA11+AA14+AA53+AA17+AA20+AA23+AA26+AA29+AA32+AA35+AA38+AA41+AA44+AA47+AA50)</f>
        <v>0</v>
      </c>
      <c r="AB8" s="217">
        <f t="shared" si="14"/>
        <v>0</v>
      </c>
      <c r="AC8" s="219">
        <f>SUM(AC11+AC14+AC53+AC17+AC20+AC23+AC26+AC29+AC32+AC35+AC38+AC41+AC44+AC47+AC50)</f>
        <v>0</v>
      </c>
    </row>
    <row r="9" spans="1:29" s="19" customFormat="1" ht="20.25" customHeight="1" thickBot="1">
      <c r="B9" s="1015"/>
      <c r="C9" s="444" t="s">
        <v>53</v>
      </c>
      <c r="D9" s="445">
        <f>SUM(E9+J9+O9+T9+Y9)</f>
        <v>42</v>
      </c>
      <c r="E9" s="446">
        <f t="shared" si="0"/>
        <v>2</v>
      </c>
      <c r="F9" s="447">
        <f>SUM(F12+F15+F54+F18+F21+F24+F27+F30+F33+F36+F39+F42+F45+F48+F51)</f>
        <v>2</v>
      </c>
      <c r="G9" s="447">
        <f t="shared" si="10"/>
        <v>0</v>
      </c>
      <c r="H9" s="447">
        <f t="shared" si="10"/>
        <v>0</v>
      </c>
      <c r="I9" s="447">
        <f>SUM(I12+I15+I54+I18+I21+I24+I27+I30+I33+I36+I39+I42+I45+I48+I51)</f>
        <v>0</v>
      </c>
      <c r="J9" s="448">
        <f t="shared" si="2"/>
        <v>21</v>
      </c>
      <c r="K9" s="447">
        <f>SUM(K12+K15+K54+K18+K21+K24+K27+K30+K33+K36+K39+K42+K45+K48+K51)</f>
        <v>0</v>
      </c>
      <c r="L9" s="447">
        <f t="shared" ref="L9:M9" si="15">SUM(L12+L15+L54+L18+L21+L24+L27+L30+L33+L36+L39+L42+L45+L48+L51)</f>
        <v>17</v>
      </c>
      <c r="M9" s="447">
        <f t="shared" si="15"/>
        <v>4</v>
      </c>
      <c r="N9" s="447">
        <f>SUM(N12+N15+N54+N18+N21+N24+N27+N30+N33+N36+N39+N42+N45+N48+N51)</f>
        <v>0</v>
      </c>
      <c r="O9" s="446">
        <f t="shared" si="4"/>
        <v>13</v>
      </c>
      <c r="P9" s="447">
        <f>SUM(P12+P15+P54+P18+P21+P24+P27+P30+P33+P36+P39+P42+P45+P48+P51)</f>
        <v>3</v>
      </c>
      <c r="Q9" s="447">
        <f t="shared" ref="Q9:R9" si="16">SUM(Q12+Q15+Q54+Q18+Q21+Q24+Q27+Q30+Q33+Q36+Q39+Q42+Q45+Q48+Q51)</f>
        <v>2</v>
      </c>
      <c r="R9" s="447">
        <f t="shared" si="16"/>
        <v>8</v>
      </c>
      <c r="S9" s="447">
        <f>SUM(S12+S15+S54+S18+S21+S24+S27+S30+S33+S36+S39+S42+S45+S48+S51)</f>
        <v>0</v>
      </c>
      <c r="T9" s="446">
        <f t="shared" si="6"/>
        <v>6</v>
      </c>
      <c r="U9" s="447">
        <f>SUM(U12+U15+U54+U18+U21+U24+U27+U30+U33+U36+U39+U42+U45+U48+U51)</f>
        <v>0</v>
      </c>
      <c r="V9" s="447">
        <f t="shared" ref="V9:W9" si="17">SUM(V12+V15+V54+V18+V21+V24+V27+V30+V33+V36+V39+V42+V45+V48+V51)</f>
        <v>0</v>
      </c>
      <c r="W9" s="447">
        <f t="shared" si="17"/>
        <v>6</v>
      </c>
      <c r="X9" s="447">
        <f>SUM(X12+X15+X54+X18+X21+X24+X27+X30+X33+X36+X39+X42+X45+X48+X51)</f>
        <v>0</v>
      </c>
      <c r="Y9" s="221">
        <f t="shared" si="8"/>
        <v>0</v>
      </c>
      <c r="Z9" s="220">
        <f>SUM(Z12+Z15+Z54+Z18+Z21+Z24+Z27+Z30+Z33+Z36+Z39+Z42+Z45+Z48+Z51)</f>
        <v>0</v>
      </c>
      <c r="AA9" s="220">
        <f t="shared" ref="AA9:AB9" si="18">SUM(AA12+AA15+AA54+AA18+AA21+AA24+AA27+AA30+AA33+AA36+AA39+AA42+AA45+AA48+AA51)</f>
        <v>0</v>
      </c>
      <c r="AB9" s="220">
        <f t="shared" si="18"/>
        <v>0</v>
      </c>
      <c r="AC9" s="222">
        <f>SUM(AC12+AC15+AC54+AC18+AC21+AC24+AC27+AC30+AC33+AC36+AC39+AC42+AC45+AC48+AC51)</f>
        <v>0</v>
      </c>
    </row>
    <row r="10" spans="1:29" s="19" customFormat="1" ht="20.25" customHeight="1">
      <c r="B10" s="994" t="s">
        <v>282</v>
      </c>
      <c r="C10" s="449" t="s">
        <v>52</v>
      </c>
      <c r="D10" s="450">
        <f>SUM(E10+J10+O10+T10+Y10)</f>
        <v>0</v>
      </c>
      <c r="E10" s="451">
        <f t="shared" si="0"/>
        <v>0</v>
      </c>
      <c r="F10" s="452">
        <f>SUM(F11-F12)</f>
        <v>0</v>
      </c>
      <c r="G10" s="452">
        <f>SUM(G11-G12)</f>
        <v>0</v>
      </c>
      <c r="H10" s="452">
        <f>SUM(H11-H12)</f>
        <v>0</v>
      </c>
      <c r="I10" s="453">
        <f>SUM(I11-I12)</f>
        <v>0</v>
      </c>
      <c r="J10" s="454">
        <f t="shared" si="2"/>
        <v>0</v>
      </c>
      <c r="K10" s="452">
        <f>SUM(K11-K12)</f>
        <v>0</v>
      </c>
      <c r="L10" s="452">
        <f>SUM(L11-L12)</f>
        <v>0</v>
      </c>
      <c r="M10" s="452">
        <f>SUM(M11-M12)</f>
        <v>0</v>
      </c>
      <c r="N10" s="450">
        <f>SUM(N11-N12)</f>
        <v>0</v>
      </c>
      <c r="O10" s="451">
        <f t="shared" si="4"/>
        <v>0</v>
      </c>
      <c r="P10" s="452">
        <f>SUM(P11-P12)</f>
        <v>0</v>
      </c>
      <c r="Q10" s="452">
        <f>SUM(Q11-Q12)</f>
        <v>0</v>
      </c>
      <c r="R10" s="452">
        <f>SUM(R11-R12)</f>
        <v>0</v>
      </c>
      <c r="S10" s="453">
        <f>SUM(S11-S12)</f>
        <v>0</v>
      </c>
      <c r="T10" s="451">
        <f t="shared" si="6"/>
        <v>0</v>
      </c>
      <c r="U10" s="452">
        <f>SUM(U11-U12)</f>
        <v>0</v>
      </c>
      <c r="V10" s="452">
        <f>SUM(V11-V12)</f>
        <v>0</v>
      </c>
      <c r="W10" s="452">
        <f>SUM(W11-W12)</f>
        <v>0</v>
      </c>
      <c r="X10" s="453">
        <f>SUM(X11-X12)</f>
        <v>0</v>
      </c>
      <c r="Y10" s="454">
        <f t="shared" si="8"/>
        <v>0</v>
      </c>
      <c r="Z10" s="452">
        <f>SUM(Z11-Z12)</f>
        <v>0</v>
      </c>
      <c r="AA10" s="452">
        <f>SUM(AA11-AA12)</f>
        <v>0</v>
      </c>
      <c r="AB10" s="452">
        <f>SUM(AB11-AB12)</f>
        <v>0</v>
      </c>
      <c r="AC10" s="455">
        <f>SUM(AC11-AC12)</f>
        <v>0</v>
      </c>
    </row>
    <row r="11" spans="1:29" s="19" customFormat="1" ht="20.25" customHeight="1">
      <c r="B11" s="995"/>
      <c r="C11" s="25" t="s">
        <v>149</v>
      </c>
      <c r="D11" s="142">
        <f t="shared" ref="D11:D54" si="19">SUM(E11+J11+O11+T11+Y11)</f>
        <v>8</v>
      </c>
      <c r="E11" s="70">
        <f>SUM(F11:I11)</f>
        <v>2</v>
      </c>
      <c r="F11" s="143">
        <v>2</v>
      </c>
      <c r="G11" s="143"/>
      <c r="H11" s="143"/>
      <c r="I11" s="144"/>
      <c r="J11" s="71">
        <f t="shared" si="2"/>
        <v>3</v>
      </c>
      <c r="K11" s="143"/>
      <c r="L11" s="143">
        <v>3</v>
      </c>
      <c r="M11" s="143"/>
      <c r="N11" s="142"/>
      <c r="O11" s="70">
        <f t="shared" si="4"/>
        <v>3</v>
      </c>
      <c r="P11" s="143"/>
      <c r="Q11" s="143">
        <v>1</v>
      </c>
      <c r="R11" s="143">
        <v>2</v>
      </c>
      <c r="S11" s="144"/>
      <c r="T11" s="70">
        <f t="shared" si="6"/>
        <v>0</v>
      </c>
      <c r="U11" s="143"/>
      <c r="V11" s="143"/>
      <c r="W11" s="143"/>
      <c r="X11" s="144"/>
      <c r="Y11" s="71">
        <f t="shared" si="8"/>
        <v>0</v>
      </c>
      <c r="Z11" s="143"/>
      <c r="AA11" s="143"/>
      <c r="AB11" s="143"/>
      <c r="AC11" s="145"/>
    </row>
    <row r="12" spans="1:29" s="19" customFormat="1" ht="20.25" customHeight="1">
      <c r="B12" s="996"/>
      <c r="C12" s="456" t="s">
        <v>53</v>
      </c>
      <c r="D12" s="154">
        <f t="shared" si="19"/>
        <v>8</v>
      </c>
      <c r="E12" s="76">
        <f>SUM(F12:I12)</f>
        <v>2</v>
      </c>
      <c r="F12" s="155">
        <v>2</v>
      </c>
      <c r="G12" s="155"/>
      <c r="H12" s="155"/>
      <c r="I12" s="156"/>
      <c r="J12" s="77">
        <f t="shared" si="2"/>
        <v>3</v>
      </c>
      <c r="K12" s="155"/>
      <c r="L12" s="155">
        <v>3</v>
      </c>
      <c r="M12" s="155"/>
      <c r="N12" s="154"/>
      <c r="O12" s="76">
        <f t="shared" si="4"/>
        <v>3</v>
      </c>
      <c r="P12" s="155"/>
      <c r="Q12" s="155">
        <v>1</v>
      </c>
      <c r="R12" s="155">
        <v>2</v>
      </c>
      <c r="S12" s="156"/>
      <c r="T12" s="76">
        <f t="shared" si="6"/>
        <v>0</v>
      </c>
      <c r="U12" s="155"/>
      <c r="V12" s="155"/>
      <c r="W12" s="155"/>
      <c r="X12" s="156"/>
      <c r="Y12" s="77">
        <f t="shared" si="8"/>
        <v>0</v>
      </c>
      <c r="Z12" s="155"/>
      <c r="AA12" s="155"/>
      <c r="AB12" s="155"/>
      <c r="AC12" s="157"/>
    </row>
    <row r="13" spans="1:29" s="19" customFormat="1" ht="20.25" customHeight="1">
      <c r="B13" s="1028" t="s">
        <v>288</v>
      </c>
      <c r="C13" s="27" t="s">
        <v>52</v>
      </c>
      <c r="D13" s="150">
        <f>SUM(E13+J13+O13+T13+Y13)</f>
        <v>1</v>
      </c>
      <c r="E13" s="74">
        <f t="shared" ref="E13:E36" si="20">SUM(F13:I13)</f>
        <v>0</v>
      </c>
      <c r="F13" s="151">
        <f>SUM(F14-F15)</f>
        <v>0</v>
      </c>
      <c r="G13" s="151">
        <f>SUM(G14-G15)</f>
        <v>0</v>
      </c>
      <c r="H13" s="151">
        <f>SUM(H14-H15)</f>
        <v>0</v>
      </c>
      <c r="I13" s="152">
        <f>SUM(I14-I15)</f>
        <v>0</v>
      </c>
      <c r="J13" s="75">
        <f t="shared" ref="J13:J36" si="21">SUM(K13:N13)</f>
        <v>0</v>
      </c>
      <c r="K13" s="151">
        <f>SUM(K14-K15)</f>
        <v>0</v>
      </c>
      <c r="L13" s="151">
        <f>SUM(L14-L15)</f>
        <v>0</v>
      </c>
      <c r="M13" s="151">
        <f>SUM(M14-M15)</f>
        <v>0</v>
      </c>
      <c r="N13" s="150">
        <f>SUM(N14-N15)</f>
        <v>0</v>
      </c>
      <c r="O13" s="74">
        <f t="shared" ref="O13:O36" si="22">SUM(P13:S13)</f>
        <v>1</v>
      </c>
      <c r="P13" s="151">
        <f>SUM(P14-P15)</f>
        <v>0</v>
      </c>
      <c r="Q13" s="151">
        <f>SUM(Q14-Q15)</f>
        <v>0</v>
      </c>
      <c r="R13" s="151">
        <f>SUM(R14-R15)</f>
        <v>1</v>
      </c>
      <c r="S13" s="152">
        <f>SUM(S14-S15)</f>
        <v>0</v>
      </c>
      <c r="T13" s="74">
        <f t="shared" si="6"/>
        <v>0</v>
      </c>
      <c r="U13" s="151">
        <f>SUM(U14-U15)</f>
        <v>0</v>
      </c>
      <c r="V13" s="151">
        <f>SUM(V14-V15)</f>
        <v>0</v>
      </c>
      <c r="W13" s="151">
        <f>SUM(W14-W15)</f>
        <v>0</v>
      </c>
      <c r="X13" s="152">
        <f>SUM(X14-X15)</f>
        <v>0</v>
      </c>
      <c r="Y13" s="75">
        <f t="shared" si="8"/>
        <v>0</v>
      </c>
      <c r="Z13" s="151">
        <f>SUM(Z14-Z15)</f>
        <v>0</v>
      </c>
      <c r="AA13" s="151">
        <f>SUM(AA14-AA15)</f>
        <v>0</v>
      </c>
      <c r="AB13" s="151">
        <f>SUM(AB14-AB15)</f>
        <v>0</v>
      </c>
      <c r="AC13" s="153">
        <f>SUM(AC14-AC15)</f>
        <v>0</v>
      </c>
    </row>
    <row r="14" spans="1:29" s="19" customFormat="1" ht="20.25" customHeight="1">
      <c r="B14" s="1023"/>
      <c r="C14" s="25" t="s">
        <v>148</v>
      </c>
      <c r="D14" s="142">
        <f t="shared" ref="D14:D15" si="23">SUM(E14+J14+O14+T14+Y14)</f>
        <v>3</v>
      </c>
      <c r="E14" s="70">
        <f t="shared" si="20"/>
        <v>0</v>
      </c>
      <c r="F14" s="143"/>
      <c r="G14" s="143"/>
      <c r="H14" s="143"/>
      <c r="I14" s="144"/>
      <c r="J14" s="71">
        <f t="shared" si="21"/>
        <v>2</v>
      </c>
      <c r="K14" s="143"/>
      <c r="L14" s="143">
        <v>2</v>
      </c>
      <c r="M14" s="143"/>
      <c r="N14" s="142"/>
      <c r="O14" s="70">
        <f t="shared" si="22"/>
        <v>1</v>
      </c>
      <c r="P14" s="143"/>
      <c r="Q14" s="143"/>
      <c r="R14" s="143">
        <v>1</v>
      </c>
      <c r="S14" s="144"/>
      <c r="T14" s="70">
        <f t="shared" si="6"/>
        <v>0</v>
      </c>
      <c r="U14" s="143"/>
      <c r="V14" s="143"/>
      <c r="W14" s="143"/>
      <c r="X14" s="144"/>
      <c r="Y14" s="71">
        <f t="shared" si="8"/>
        <v>0</v>
      </c>
      <c r="Z14" s="143"/>
      <c r="AA14" s="143"/>
      <c r="AB14" s="143"/>
      <c r="AC14" s="145"/>
    </row>
    <row r="15" spans="1:29" s="19" customFormat="1" ht="20.25" customHeight="1">
      <c r="B15" s="1029"/>
      <c r="C15" s="26" t="s">
        <v>53</v>
      </c>
      <c r="D15" s="154">
        <f t="shared" si="23"/>
        <v>2</v>
      </c>
      <c r="E15" s="76">
        <f t="shared" si="20"/>
        <v>0</v>
      </c>
      <c r="F15" s="155"/>
      <c r="G15" s="155"/>
      <c r="H15" s="155"/>
      <c r="I15" s="156"/>
      <c r="J15" s="77">
        <f t="shared" si="21"/>
        <v>2</v>
      </c>
      <c r="K15" s="155"/>
      <c r="L15" s="155">
        <v>2</v>
      </c>
      <c r="M15" s="155"/>
      <c r="N15" s="154"/>
      <c r="O15" s="76">
        <f t="shared" si="22"/>
        <v>0</v>
      </c>
      <c r="P15" s="155"/>
      <c r="Q15" s="155"/>
      <c r="R15" s="155">
        <v>0</v>
      </c>
      <c r="S15" s="156"/>
      <c r="T15" s="76">
        <f t="shared" si="6"/>
        <v>0</v>
      </c>
      <c r="U15" s="155"/>
      <c r="V15" s="155"/>
      <c r="W15" s="155"/>
      <c r="X15" s="156"/>
      <c r="Y15" s="77">
        <f t="shared" si="8"/>
        <v>0</v>
      </c>
      <c r="Z15" s="155"/>
      <c r="AA15" s="155"/>
      <c r="AB15" s="155"/>
      <c r="AC15" s="157"/>
    </row>
    <row r="16" spans="1:29" s="19" customFormat="1" ht="20.25" customHeight="1">
      <c r="B16" s="1022" t="s">
        <v>272</v>
      </c>
      <c r="C16" s="321" t="s">
        <v>52</v>
      </c>
      <c r="D16" s="138">
        <f>SUM(E16+J16+O16+T16+Y16)</f>
        <v>0</v>
      </c>
      <c r="E16" s="68">
        <f t="shared" si="20"/>
        <v>0</v>
      </c>
      <c r="F16" s="139">
        <f>SUM(F17-F18)</f>
        <v>0</v>
      </c>
      <c r="G16" s="139">
        <f>SUM(G17-G18)</f>
        <v>0</v>
      </c>
      <c r="H16" s="139">
        <f>SUM(H17-H18)</f>
        <v>0</v>
      </c>
      <c r="I16" s="140">
        <f>SUM(I17-I18)</f>
        <v>0</v>
      </c>
      <c r="J16" s="69">
        <f t="shared" si="21"/>
        <v>0</v>
      </c>
      <c r="K16" s="139">
        <f>SUM(K17-K18)</f>
        <v>0</v>
      </c>
      <c r="L16" s="139">
        <f>SUM(L17-L18)</f>
        <v>0</v>
      </c>
      <c r="M16" s="139">
        <f>SUM(M17-M18)</f>
        <v>0</v>
      </c>
      <c r="N16" s="138">
        <f>SUM(N17-N18)</f>
        <v>0</v>
      </c>
      <c r="O16" s="68">
        <f t="shared" si="22"/>
        <v>0</v>
      </c>
      <c r="P16" s="139">
        <f>SUM(P17-P18)</f>
        <v>0</v>
      </c>
      <c r="Q16" s="139">
        <f>SUM(Q17-Q18)</f>
        <v>0</v>
      </c>
      <c r="R16" s="139">
        <f>SUM(R17-R18)</f>
        <v>0</v>
      </c>
      <c r="S16" s="140">
        <f>SUM(S17-S18)</f>
        <v>0</v>
      </c>
      <c r="T16" s="68">
        <f t="shared" si="6"/>
        <v>0</v>
      </c>
      <c r="U16" s="139">
        <f>SUM(U17-U18)</f>
        <v>0</v>
      </c>
      <c r="V16" s="139">
        <f>SUM(V17-V18)</f>
        <v>0</v>
      </c>
      <c r="W16" s="139">
        <f>SUM(W17-W18)</f>
        <v>0</v>
      </c>
      <c r="X16" s="140">
        <f>SUM(X17-X18)</f>
        <v>0</v>
      </c>
      <c r="Y16" s="69">
        <f t="shared" si="8"/>
        <v>0</v>
      </c>
      <c r="Z16" s="139">
        <f>SUM(Z17-Z18)</f>
        <v>0</v>
      </c>
      <c r="AA16" s="139">
        <f>SUM(AA17-AA18)</f>
        <v>0</v>
      </c>
      <c r="AB16" s="139">
        <f>SUM(AB17-AB18)</f>
        <v>0</v>
      </c>
      <c r="AC16" s="141">
        <f>SUM(AC17-AC18)</f>
        <v>0</v>
      </c>
    </row>
    <row r="17" spans="2:29" s="19" customFormat="1" ht="20.25" customHeight="1">
      <c r="B17" s="1023"/>
      <c r="C17" s="25" t="s">
        <v>148</v>
      </c>
      <c r="D17" s="142">
        <f t="shared" ref="D17:D18" si="24">SUM(E17+J17+O17+T17+Y17)</f>
        <v>3</v>
      </c>
      <c r="E17" s="70">
        <f t="shared" si="20"/>
        <v>0</v>
      </c>
      <c r="F17" s="143"/>
      <c r="G17" s="143"/>
      <c r="H17" s="143"/>
      <c r="I17" s="144"/>
      <c r="J17" s="71">
        <f t="shared" si="21"/>
        <v>2</v>
      </c>
      <c r="K17" s="143"/>
      <c r="L17" s="143">
        <v>1</v>
      </c>
      <c r="M17" s="143">
        <v>1</v>
      </c>
      <c r="N17" s="142"/>
      <c r="O17" s="70">
        <f t="shared" si="22"/>
        <v>1</v>
      </c>
      <c r="P17" s="143"/>
      <c r="Q17" s="143"/>
      <c r="R17" s="143">
        <v>1</v>
      </c>
      <c r="S17" s="144"/>
      <c r="T17" s="70">
        <f t="shared" si="6"/>
        <v>0</v>
      </c>
      <c r="U17" s="143"/>
      <c r="V17" s="143"/>
      <c r="W17" s="143"/>
      <c r="X17" s="144"/>
      <c r="Y17" s="71">
        <f t="shared" si="8"/>
        <v>0</v>
      </c>
      <c r="Z17" s="143"/>
      <c r="AA17" s="143"/>
      <c r="AB17" s="143"/>
      <c r="AC17" s="145"/>
    </row>
    <row r="18" spans="2:29" s="19" customFormat="1" ht="20.25" customHeight="1">
      <c r="B18" s="1029"/>
      <c r="C18" s="26" t="s">
        <v>53</v>
      </c>
      <c r="D18" s="146">
        <f t="shared" si="24"/>
        <v>3</v>
      </c>
      <c r="E18" s="72">
        <f t="shared" si="20"/>
        <v>0</v>
      </c>
      <c r="F18" s="147"/>
      <c r="G18" s="147"/>
      <c r="H18" s="147"/>
      <c r="I18" s="148"/>
      <c r="J18" s="73">
        <f t="shared" si="21"/>
        <v>2</v>
      </c>
      <c r="K18" s="147"/>
      <c r="L18" s="147">
        <v>1</v>
      </c>
      <c r="M18" s="147">
        <v>1</v>
      </c>
      <c r="N18" s="146"/>
      <c r="O18" s="72">
        <f t="shared" si="22"/>
        <v>1</v>
      </c>
      <c r="P18" s="147"/>
      <c r="Q18" s="147"/>
      <c r="R18" s="147">
        <v>1</v>
      </c>
      <c r="S18" s="148"/>
      <c r="T18" s="72">
        <f t="shared" si="6"/>
        <v>0</v>
      </c>
      <c r="U18" s="147"/>
      <c r="V18" s="147"/>
      <c r="W18" s="147"/>
      <c r="X18" s="148"/>
      <c r="Y18" s="73">
        <f t="shared" si="8"/>
        <v>0</v>
      </c>
      <c r="Z18" s="147"/>
      <c r="AA18" s="147"/>
      <c r="AB18" s="147"/>
      <c r="AC18" s="149"/>
    </row>
    <row r="19" spans="2:29" s="19" customFormat="1" ht="20.25" customHeight="1">
      <c r="B19" s="1022" t="s">
        <v>273</v>
      </c>
      <c r="C19" s="27" t="s">
        <v>52</v>
      </c>
      <c r="D19" s="150">
        <f>SUM(E19+J19+O19+T19+Y19)</f>
        <v>0</v>
      </c>
      <c r="E19" s="74">
        <f t="shared" si="20"/>
        <v>0</v>
      </c>
      <c r="F19" s="151">
        <f>SUM(F20-F21)</f>
        <v>0</v>
      </c>
      <c r="G19" s="151">
        <f>SUM(G20-G21)</f>
        <v>0</v>
      </c>
      <c r="H19" s="151">
        <f>SUM(H20-H21)</f>
        <v>0</v>
      </c>
      <c r="I19" s="152">
        <f>SUM(I20-I21)</f>
        <v>0</v>
      </c>
      <c r="J19" s="75">
        <f t="shared" si="21"/>
        <v>0</v>
      </c>
      <c r="K19" s="151">
        <f>SUM(K20-K21)</f>
        <v>0</v>
      </c>
      <c r="L19" s="151">
        <f>SUM(L20-L21)</f>
        <v>0</v>
      </c>
      <c r="M19" s="151">
        <f>SUM(M20-M21)</f>
        <v>0</v>
      </c>
      <c r="N19" s="150">
        <f>SUM(N20-N21)</f>
        <v>0</v>
      </c>
      <c r="O19" s="74">
        <f t="shared" si="22"/>
        <v>0</v>
      </c>
      <c r="P19" s="151">
        <f>SUM(P20-P21)</f>
        <v>0</v>
      </c>
      <c r="Q19" s="151">
        <f>SUM(Q20-Q21)</f>
        <v>0</v>
      </c>
      <c r="R19" s="151">
        <f>SUM(R20-R21)</f>
        <v>0</v>
      </c>
      <c r="S19" s="152">
        <f>SUM(S20-S21)</f>
        <v>0</v>
      </c>
      <c r="T19" s="74">
        <f t="shared" si="6"/>
        <v>0</v>
      </c>
      <c r="U19" s="151">
        <f>SUM(U20-U21)</f>
        <v>0</v>
      </c>
      <c r="V19" s="151">
        <f>SUM(V20-V21)</f>
        <v>0</v>
      </c>
      <c r="W19" s="151">
        <f>SUM(W20-W21)</f>
        <v>0</v>
      </c>
      <c r="X19" s="152">
        <f>SUM(X20-X21)</f>
        <v>0</v>
      </c>
      <c r="Y19" s="75">
        <f t="shared" si="8"/>
        <v>0</v>
      </c>
      <c r="Z19" s="151">
        <f>SUM(Z20-Z21)</f>
        <v>0</v>
      </c>
      <c r="AA19" s="151">
        <f>SUM(AA20-AA21)</f>
        <v>0</v>
      </c>
      <c r="AB19" s="151">
        <f>SUM(AB20-AB21)</f>
        <v>0</v>
      </c>
      <c r="AC19" s="153">
        <f>SUM(AC20-AC21)</f>
        <v>0</v>
      </c>
    </row>
    <row r="20" spans="2:29" s="19" customFormat="1" ht="20.25" customHeight="1">
      <c r="B20" s="1023"/>
      <c r="C20" s="25" t="s">
        <v>148</v>
      </c>
      <c r="D20" s="142">
        <f t="shared" ref="D20:D21" si="25">SUM(E20+J20+O20+T20+Y20)</f>
        <v>2</v>
      </c>
      <c r="E20" s="70">
        <f t="shared" si="20"/>
        <v>0</v>
      </c>
      <c r="F20" s="143"/>
      <c r="G20" s="143"/>
      <c r="H20" s="143"/>
      <c r="I20" s="144"/>
      <c r="J20" s="71">
        <f t="shared" si="21"/>
        <v>1</v>
      </c>
      <c r="K20" s="143"/>
      <c r="L20" s="143">
        <v>1</v>
      </c>
      <c r="M20" s="143"/>
      <c r="N20" s="142"/>
      <c r="O20" s="70">
        <f t="shared" si="22"/>
        <v>1</v>
      </c>
      <c r="P20" s="143"/>
      <c r="Q20" s="143"/>
      <c r="R20" s="143">
        <v>1</v>
      </c>
      <c r="S20" s="144"/>
      <c r="T20" s="70">
        <f t="shared" si="6"/>
        <v>0</v>
      </c>
      <c r="U20" s="143"/>
      <c r="V20" s="143"/>
      <c r="W20" s="143"/>
      <c r="X20" s="144"/>
      <c r="Y20" s="71">
        <f t="shared" si="8"/>
        <v>0</v>
      </c>
      <c r="Z20" s="143"/>
      <c r="AA20" s="143"/>
      <c r="AB20" s="143"/>
      <c r="AC20" s="145"/>
    </row>
    <row r="21" spans="2:29" s="19" customFormat="1" ht="20.25" customHeight="1">
      <c r="B21" s="1029"/>
      <c r="C21" s="26" t="s">
        <v>53</v>
      </c>
      <c r="D21" s="154">
        <f t="shared" si="25"/>
        <v>2</v>
      </c>
      <c r="E21" s="76">
        <f t="shared" si="20"/>
        <v>0</v>
      </c>
      <c r="F21" s="155"/>
      <c r="G21" s="155"/>
      <c r="H21" s="155"/>
      <c r="I21" s="156"/>
      <c r="J21" s="77">
        <f t="shared" si="21"/>
        <v>1</v>
      </c>
      <c r="K21" s="155"/>
      <c r="L21" s="155">
        <v>1</v>
      </c>
      <c r="M21" s="155"/>
      <c r="N21" s="154"/>
      <c r="O21" s="76">
        <f t="shared" si="22"/>
        <v>1</v>
      </c>
      <c r="P21" s="155"/>
      <c r="Q21" s="155"/>
      <c r="R21" s="155">
        <v>1</v>
      </c>
      <c r="S21" s="156"/>
      <c r="T21" s="76">
        <f t="shared" si="6"/>
        <v>0</v>
      </c>
      <c r="U21" s="155"/>
      <c r="V21" s="155"/>
      <c r="W21" s="155"/>
      <c r="X21" s="156"/>
      <c r="Y21" s="77">
        <f t="shared" si="8"/>
        <v>0</v>
      </c>
      <c r="Z21" s="155"/>
      <c r="AA21" s="155"/>
      <c r="AB21" s="155"/>
      <c r="AC21" s="157"/>
    </row>
    <row r="22" spans="2:29" s="19" customFormat="1" ht="20.25" customHeight="1">
      <c r="B22" s="1022" t="s">
        <v>289</v>
      </c>
      <c r="C22" s="321" t="s">
        <v>52</v>
      </c>
      <c r="D22" s="138">
        <f>SUM(E22+J22+O22+T22+Y22)</f>
        <v>0</v>
      </c>
      <c r="E22" s="68">
        <f t="shared" si="20"/>
        <v>0</v>
      </c>
      <c r="F22" s="139">
        <f>SUM(F23-F24)</f>
        <v>0</v>
      </c>
      <c r="G22" s="139">
        <f>SUM(G23-G24)</f>
        <v>0</v>
      </c>
      <c r="H22" s="139">
        <f>SUM(H23-H24)</f>
        <v>0</v>
      </c>
      <c r="I22" s="140">
        <f>SUM(I23-I24)</f>
        <v>0</v>
      </c>
      <c r="J22" s="69">
        <f t="shared" si="21"/>
        <v>0</v>
      </c>
      <c r="K22" s="139">
        <f>SUM(K23-K24)</f>
        <v>0</v>
      </c>
      <c r="L22" s="139">
        <f>SUM(L23-L24)</f>
        <v>0</v>
      </c>
      <c r="M22" s="139">
        <f>SUM(M23-M24)</f>
        <v>0</v>
      </c>
      <c r="N22" s="138">
        <f>SUM(N23-N24)</f>
        <v>0</v>
      </c>
      <c r="O22" s="68">
        <f t="shared" si="22"/>
        <v>0</v>
      </c>
      <c r="P22" s="139">
        <f>SUM(P23-P24)</f>
        <v>0</v>
      </c>
      <c r="Q22" s="139">
        <f>SUM(Q23-Q24)</f>
        <v>0</v>
      </c>
      <c r="R22" s="139">
        <f>SUM(R23-R24)</f>
        <v>0</v>
      </c>
      <c r="S22" s="140">
        <f>SUM(S23-S24)</f>
        <v>0</v>
      </c>
      <c r="T22" s="68">
        <f t="shared" si="6"/>
        <v>0</v>
      </c>
      <c r="U22" s="139">
        <f>SUM(U23-U24)</f>
        <v>0</v>
      </c>
      <c r="V22" s="139">
        <f>SUM(V23-V24)</f>
        <v>0</v>
      </c>
      <c r="W22" s="139">
        <f>SUM(W23-W24)</f>
        <v>0</v>
      </c>
      <c r="X22" s="140">
        <f>SUM(X23-X24)</f>
        <v>0</v>
      </c>
      <c r="Y22" s="69">
        <f t="shared" si="8"/>
        <v>0</v>
      </c>
      <c r="Z22" s="139">
        <f>SUM(Z23-Z24)</f>
        <v>0</v>
      </c>
      <c r="AA22" s="139">
        <f>SUM(AA23-AA24)</f>
        <v>0</v>
      </c>
      <c r="AB22" s="139">
        <f>SUM(AB23-AB24)</f>
        <v>0</v>
      </c>
      <c r="AC22" s="141">
        <f>SUM(AC23-AC24)</f>
        <v>0</v>
      </c>
    </row>
    <row r="23" spans="2:29" s="19" customFormat="1" ht="20.25" customHeight="1">
      <c r="B23" s="1023"/>
      <c r="C23" s="25" t="s">
        <v>148</v>
      </c>
      <c r="D23" s="142">
        <f t="shared" ref="D23:D24" si="26">SUM(E23+J23+O23+T23+Y23)</f>
        <v>3</v>
      </c>
      <c r="E23" s="70">
        <f t="shared" si="20"/>
        <v>0</v>
      </c>
      <c r="F23" s="143"/>
      <c r="G23" s="143"/>
      <c r="H23" s="143"/>
      <c r="I23" s="144"/>
      <c r="J23" s="71">
        <f t="shared" si="21"/>
        <v>1</v>
      </c>
      <c r="K23" s="143"/>
      <c r="L23" s="143">
        <v>1</v>
      </c>
      <c r="M23" s="143"/>
      <c r="N23" s="142"/>
      <c r="O23" s="70">
        <f t="shared" si="22"/>
        <v>1</v>
      </c>
      <c r="P23" s="143"/>
      <c r="Q23" s="143">
        <v>1</v>
      </c>
      <c r="R23" s="143"/>
      <c r="S23" s="144"/>
      <c r="T23" s="70">
        <f t="shared" si="6"/>
        <v>1</v>
      </c>
      <c r="U23" s="143"/>
      <c r="V23" s="143"/>
      <c r="W23" s="143">
        <v>1</v>
      </c>
      <c r="X23" s="144"/>
      <c r="Y23" s="71">
        <f t="shared" si="8"/>
        <v>0</v>
      </c>
      <c r="Z23" s="143"/>
      <c r="AA23" s="143"/>
      <c r="AB23" s="143"/>
      <c r="AC23" s="145"/>
    </row>
    <row r="24" spans="2:29" s="19" customFormat="1" ht="20.25" customHeight="1">
      <c r="B24" s="1029"/>
      <c r="C24" s="26" t="s">
        <v>53</v>
      </c>
      <c r="D24" s="146">
        <f t="shared" si="26"/>
        <v>3</v>
      </c>
      <c r="E24" s="72">
        <f t="shared" si="20"/>
        <v>0</v>
      </c>
      <c r="F24" s="147"/>
      <c r="G24" s="147"/>
      <c r="H24" s="147"/>
      <c r="I24" s="148"/>
      <c r="J24" s="73">
        <f t="shared" si="21"/>
        <v>1</v>
      </c>
      <c r="K24" s="147"/>
      <c r="L24" s="147">
        <v>1</v>
      </c>
      <c r="M24" s="147"/>
      <c r="N24" s="146"/>
      <c r="O24" s="72">
        <f t="shared" si="22"/>
        <v>1</v>
      </c>
      <c r="P24" s="147"/>
      <c r="Q24" s="147">
        <v>1</v>
      </c>
      <c r="R24" s="147"/>
      <c r="S24" s="148"/>
      <c r="T24" s="72">
        <f t="shared" si="6"/>
        <v>1</v>
      </c>
      <c r="U24" s="147"/>
      <c r="V24" s="147"/>
      <c r="W24" s="147">
        <v>1</v>
      </c>
      <c r="X24" s="148"/>
      <c r="Y24" s="73">
        <f t="shared" si="8"/>
        <v>0</v>
      </c>
      <c r="Z24" s="147"/>
      <c r="AA24" s="147"/>
      <c r="AB24" s="147"/>
      <c r="AC24" s="149"/>
    </row>
    <row r="25" spans="2:29" s="19" customFormat="1" ht="20.25" customHeight="1">
      <c r="B25" s="1030" t="s">
        <v>275</v>
      </c>
      <c r="C25" s="27" t="s">
        <v>52</v>
      </c>
      <c r="D25" s="150">
        <f>SUM(E25+J25+O25+T25+Y25)</f>
        <v>0</v>
      </c>
      <c r="E25" s="74">
        <f t="shared" si="20"/>
        <v>0</v>
      </c>
      <c r="F25" s="151">
        <f>SUM(F26-F27)</f>
        <v>0</v>
      </c>
      <c r="G25" s="151">
        <f>SUM(G26-G27)</f>
        <v>0</v>
      </c>
      <c r="H25" s="151">
        <f>SUM(H26-H27)</f>
        <v>0</v>
      </c>
      <c r="I25" s="152">
        <f>SUM(I26-I27)</f>
        <v>0</v>
      </c>
      <c r="J25" s="75">
        <f t="shared" si="21"/>
        <v>0</v>
      </c>
      <c r="K25" s="151">
        <f>SUM(K26-K27)</f>
        <v>0</v>
      </c>
      <c r="L25" s="151">
        <f>SUM(L26-L27)</f>
        <v>0</v>
      </c>
      <c r="M25" s="151">
        <f>SUM(M26-M27)</f>
        <v>0</v>
      </c>
      <c r="N25" s="150">
        <f>SUM(N26-N27)</f>
        <v>0</v>
      </c>
      <c r="O25" s="74">
        <f t="shared" si="22"/>
        <v>0</v>
      </c>
      <c r="P25" s="151">
        <f>SUM(P26-P27)</f>
        <v>0</v>
      </c>
      <c r="Q25" s="151">
        <f>SUM(Q26-Q27)</f>
        <v>0</v>
      </c>
      <c r="R25" s="151">
        <f>SUM(R26-R27)</f>
        <v>0</v>
      </c>
      <c r="S25" s="152">
        <f>SUM(S26-S27)</f>
        <v>0</v>
      </c>
      <c r="T25" s="74">
        <f t="shared" si="6"/>
        <v>0</v>
      </c>
      <c r="U25" s="151">
        <f>SUM(U26-U27)</f>
        <v>0</v>
      </c>
      <c r="V25" s="151">
        <f>SUM(V26-V27)</f>
        <v>0</v>
      </c>
      <c r="W25" s="151">
        <f>SUM(W26-W27)</f>
        <v>0</v>
      </c>
      <c r="X25" s="152">
        <f>SUM(X26-X27)</f>
        <v>0</v>
      </c>
      <c r="Y25" s="75">
        <f t="shared" si="8"/>
        <v>0</v>
      </c>
      <c r="Z25" s="151">
        <f>SUM(Z26-Z27)</f>
        <v>0</v>
      </c>
      <c r="AA25" s="151">
        <f>SUM(AA26-AA27)</f>
        <v>0</v>
      </c>
      <c r="AB25" s="151">
        <f>SUM(AB26-AB27)</f>
        <v>0</v>
      </c>
      <c r="AC25" s="153">
        <f>SUM(AC26-AC27)</f>
        <v>0</v>
      </c>
    </row>
    <row r="26" spans="2:29" s="19" customFormat="1" ht="20.25" customHeight="1">
      <c r="B26" s="1023"/>
      <c r="C26" s="25" t="s">
        <v>148</v>
      </c>
      <c r="D26" s="142">
        <f t="shared" ref="D26:D27" si="27">SUM(E26+J26+O26+T26+Y26)</f>
        <v>3</v>
      </c>
      <c r="E26" s="70">
        <f t="shared" si="20"/>
        <v>0</v>
      </c>
      <c r="F26" s="143"/>
      <c r="G26" s="143"/>
      <c r="H26" s="143"/>
      <c r="I26" s="144"/>
      <c r="J26" s="71">
        <f t="shared" si="21"/>
        <v>2</v>
      </c>
      <c r="K26" s="143"/>
      <c r="L26" s="143">
        <v>1</v>
      </c>
      <c r="M26" s="143">
        <v>1</v>
      </c>
      <c r="N26" s="142"/>
      <c r="O26" s="70">
        <f t="shared" si="22"/>
        <v>0</v>
      </c>
      <c r="P26" s="143"/>
      <c r="Q26" s="143"/>
      <c r="R26" s="143"/>
      <c r="S26" s="144"/>
      <c r="T26" s="70">
        <f t="shared" si="6"/>
        <v>1</v>
      </c>
      <c r="U26" s="143"/>
      <c r="V26" s="143"/>
      <c r="W26" s="143">
        <v>1</v>
      </c>
      <c r="X26" s="144"/>
      <c r="Y26" s="71">
        <f t="shared" si="8"/>
        <v>0</v>
      </c>
      <c r="Z26" s="143"/>
      <c r="AA26" s="143"/>
      <c r="AB26" s="143"/>
      <c r="AC26" s="145"/>
    </row>
    <row r="27" spans="2:29" s="19" customFormat="1" ht="20.25" customHeight="1">
      <c r="B27" s="1024"/>
      <c r="C27" s="26" t="s">
        <v>53</v>
      </c>
      <c r="D27" s="154">
        <f t="shared" si="27"/>
        <v>3</v>
      </c>
      <c r="E27" s="76">
        <f t="shared" si="20"/>
        <v>0</v>
      </c>
      <c r="F27" s="155"/>
      <c r="G27" s="155"/>
      <c r="H27" s="155"/>
      <c r="I27" s="156"/>
      <c r="J27" s="77">
        <f t="shared" si="21"/>
        <v>2</v>
      </c>
      <c r="K27" s="155"/>
      <c r="L27" s="155">
        <v>1</v>
      </c>
      <c r="M27" s="155">
        <v>1</v>
      </c>
      <c r="N27" s="154"/>
      <c r="O27" s="76">
        <f t="shared" si="22"/>
        <v>0</v>
      </c>
      <c r="P27" s="155"/>
      <c r="Q27" s="155"/>
      <c r="R27" s="155"/>
      <c r="S27" s="156"/>
      <c r="T27" s="76">
        <f t="shared" si="6"/>
        <v>1</v>
      </c>
      <c r="U27" s="155"/>
      <c r="V27" s="155"/>
      <c r="W27" s="155">
        <v>1</v>
      </c>
      <c r="X27" s="156"/>
      <c r="Y27" s="77">
        <f t="shared" si="8"/>
        <v>0</v>
      </c>
      <c r="Z27" s="155"/>
      <c r="AA27" s="155"/>
      <c r="AB27" s="155"/>
      <c r="AC27" s="157"/>
    </row>
    <row r="28" spans="2:29" s="19" customFormat="1" ht="20.25" customHeight="1">
      <c r="B28" s="1022" t="s">
        <v>276</v>
      </c>
      <c r="C28" s="27" t="s">
        <v>52</v>
      </c>
      <c r="D28" s="150">
        <f>SUM(E28+J28+O28+T28+Y28)</f>
        <v>0</v>
      </c>
      <c r="E28" s="74">
        <f t="shared" si="20"/>
        <v>0</v>
      </c>
      <c r="F28" s="151">
        <f>SUM(F29-F30)</f>
        <v>0</v>
      </c>
      <c r="G28" s="151">
        <f>SUM(G29-G30)</f>
        <v>0</v>
      </c>
      <c r="H28" s="151">
        <f>SUM(H29-H30)</f>
        <v>0</v>
      </c>
      <c r="I28" s="152">
        <f>SUM(I29-I30)</f>
        <v>0</v>
      </c>
      <c r="J28" s="75">
        <f t="shared" si="21"/>
        <v>0</v>
      </c>
      <c r="K28" s="151">
        <f>SUM(K29-K30)</f>
        <v>0</v>
      </c>
      <c r="L28" s="151">
        <f>SUM(L29-L30)</f>
        <v>0</v>
      </c>
      <c r="M28" s="151">
        <f>SUM(M29-M30)</f>
        <v>0</v>
      </c>
      <c r="N28" s="150">
        <f>SUM(N29-N30)</f>
        <v>0</v>
      </c>
      <c r="O28" s="74">
        <f t="shared" si="22"/>
        <v>0</v>
      </c>
      <c r="P28" s="151">
        <f>SUM(P29-P30)</f>
        <v>0</v>
      </c>
      <c r="Q28" s="151">
        <f>SUM(Q29-Q30)</f>
        <v>0</v>
      </c>
      <c r="R28" s="151">
        <f>SUM(R29-R30)</f>
        <v>0</v>
      </c>
      <c r="S28" s="152">
        <f>SUM(S29-S30)</f>
        <v>0</v>
      </c>
      <c r="T28" s="74">
        <f t="shared" si="6"/>
        <v>0</v>
      </c>
      <c r="U28" s="151">
        <f>SUM(U29-U30)</f>
        <v>0</v>
      </c>
      <c r="V28" s="151">
        <f>SUM(V29-V30)</f>
        <v>0</v>
      </c>
      <c r="W28" s="151">
        <f>SUM(W29-W30)</f>
        <v>0</v>
      </c>
      <c r="X28" s="152">
        <f>SUM(X29-X30)</f>
        <v>0</v>
      </c>
      <c r="Y28" s="75">
        <f t="shared" si="8"/>
        <v>0</v>
      </c>
      <c r="Z28" s="151">
        <f>SUM(Z29-Z30)</f>
        <v>0</v>
      </c>
      <c r="AA28" s="151">
        <f>SUM(AA29-AA30)</f>
        <v>0</v>
      </c>
      <c r="AB28" s="151">
        <f>SUM(AB29-AB30)</f>
        <v>0</v>
      </c>
      <c r="AC28" s="153">
        <f>SUM(AC29-AC30)</f>
        <v>0</v>
      </c>
    </row>
    <row r="29" spans="2:29" s="19" customFormat="1" ht="20.25" customHeight="1">
      <c r="B29" s="1023"/>
      <c r="C29" s="25" t="s">
        <v>148</v>
      </c>
      <c r="D29" s="142">
        <f t="shared" ref="D29:D30" si="28">SUM(E29+J29+O29+T29+Y29)</f>
        <v>2</v>
      </c>
      <c r="E29" s="70">
        <f t="shared" si="20"/>
        <v>0</v>
      </c>
      <c r="F29" s="143"/>
      <c r="G29" s="143"/>
      <c r="H29" s="143"/>
      <c r="I29" s="144"/>
      <c r="J29" s="71">
        <f t="shared" si="21"/>
        <v>1</v>
      </c>
      <c r="K29" s="143"/>
      <c r="L29" s="143">
        <v>1</v>
      </c>
      <c r="M29" s="143"/>
      <c r="N29" s="142"/>
      <c r="O29" s="70">
        <f t="shared" si="22"/>
        <v>1</v>
      </c>
      <c r="P29" s="143"/>
      <c r="Q29" s="143"/>
      <c r="R29" s="143">
        <v>1</v>
      </c>
      <c r="S29" s="144"/>
      <c r="T29" s="70">
        <f t="shared" si="6"/>
        <v>0</v>
      </c>
      <c r="U29" s="143"/>
      <c r="V29" s="143"/>
      <c r="W29" s="143"/>
      <c r="X29" s="144"/>
      <c r="Y29" s="71">
        <f t="shared" si="8"/>
        <v>0</v>
      </c>
      <c r="Z29" s="143"/>
      <c r="AA29" s="143"/>
      <c r="AB29" s="143"/>
      <c r="AC29" s="145"/>
    </row>
    <row r="30" spans="2:29" s="19" customFormat="1" ht="20.25" customHeight="1">
      <c r="B30" s="1029"/>
      <c r="C30" s="26" t="s">
        <v>53</v>
      </c>
      <c r="D30" s="154">
        <f t="shared" si="28"/>
        <v>2</v>
      </c>
      <c r="E30" s="76">
        <f t="shared" si="20"/>
        <v>0</v>
      </c>
      <c r="F30" s="155"/>
      <c r="G30" s="155"/>
      <c r="H30" s="155"/>
      <c r="I30" s="156"/>
      <c r="J30" s="77">
        <f t="shared" si="21"/>
        <v>1</v>
      </c>
      <c r="K30" s="155"/>
      <c r="L30" s="155">
        <v>1</v>
      </c>
      <c r="M30" s="155"/>
      <c r="N30" s="154"/>
      <c r="O30" s="76">
        <f t="shared" si="22"/>
        <v>1</v>
      </c>
      <c r="P30" s="155"/>
      <c r="Q30" s="155"/>
      <c r="R30" s="155">
        <v>1</v>
      </c>
      <c r="S30" s="156"/>
      <c r="T30" s="76">
        <f t="shared" si="6"/>
        <v>0</v>
      </c>
      <c r="U30" s="155"/>
      <c r="V30" s="155"/>
      <c r="W30" s="155"/>
      <c r="X30" s="156"/>
      <c r="Y30" s="77">
        <f t="shared" si="8"/>
        <v>0</v>
      </c>
      <c r="Z30" s="155"/>
      <c r="AA30" s="155"/>
      <c r="AB30" s="155"/>
      <c r="AC30" s="157"/>
    </row>
    <row r="31" spans="2:29" s="19" customFormat="1" ht="20.25" customHeight="1">
      <c r="B31" s="1022" t="s">
        <v>277</v>
      </c>
      <c r="C31" s="321" t="s">
        <v>52</v>
      </c>
      <c r="D31" s="138">
        <f>SUM(E31+J31+O31+T31+Y31)</f>
        <v>0</v>
      </c>
      <c r="E31" s="68">
        <f t="shared" si="20"/>
        <v>0</v>
      </c>
      <c r="F31" s="139">
        <f>SUM(F32-F33)</f>
        <v>0</v>
      </c>
      <c r="G31" s="139">
        <f>SUM(G32-G33)</f>
        <v>0</v>
      </c>
      <c r="H31" s="139">
        <f>SUM(H32-H33)</f>
        <v>0</v>
      </c>
      <c r="I31" s="140">
        <f>SUM(I32-I33)</f>
        <v>0</v>
      </c>
      <c r="J31" s="69">
        <f t="shared" si="21"/>
        <v>0</v>
      </c>
      <c r="K31" s="139">
        <f>SUM(K32-K33)</f>
        <v>0</v>
      </c>
      <c r="L31" s="139">
        <f>SUM(L32-L33)</f>
        <v>0</v>
      </c>
      <c r="M31" s="139">
        <f>SUM(M32-M33)</f>
        <v>0</v>
      </c>
      <c r="N31" s="138">
        <f>SUM(N32-N33)</f>
        <v>0</v>
      </c>
      <c r="O31" s="68">
        <f t="shared" si="22"/>
        <v>0</v>
      </c>
      <c r="P31" s="139">
        <f>SUM(P32-P33)</f>
        <v>0</v>
      </c>
      <c r="Q31" s="139">
        <f>SUM(Q32-Q33)</f>
        <v>0</v>
      </c>
      <c r="R31" s="139">
        <f>SUM(R32-R33)</f>
        <v>0</v>
      </c>
      <c r="S31" s="140">
        <f>SUM(S32-S33)</f>
        <v>0</v>
      </c>
      <c r="T31" s="68">
        <f t="shared" si="6"/>
        <v>0</v>
      </c>
      <c r="U31" s="139">
        <f>SUM(U32-U33)</f>
        <v>0</v>
      </c>
      <c r="V31" s="139">
        <f>SUM(V32-V33)</f>
        <v>0</v>
      </c>
      <c r="W31" s="139">
        <f>SUM(W32-W33)</f>
        <v>0</v>
      </c>
      <c r="X31" s="140">
        <f>SUM(X32-X33)</f>
        <v>0</v>
      </c>
      <c r="Y31" s="69">
        <f t="shared" si="8"/>
        <v>0</v>
      </c>
      <c r="Z31" s="139">
        <f>SUM(Z32-Z33)</f>
        <v>0</v>
      </c>
      <c r="AA31" s="139">
        <f>SUM(AA32-AA33)</f>
        <v>0</v>
      </c>
      <c r="AB31" s="139">
        <f>SUM(AB32-AB33)</f>
        <v>0</v>
      </c>
      <c r="AC31" s="141">
        <f>SUM(AC32-AC33)</f>
        <v>0</v>
      </c>
    </row>
    <row r="32" spans="2:29" s="19" customFormat="1" ht="20.25" customHeight="1">
      <c r="B32" s="1023"/>
      <c r="C32" s="25" t="s">
        <v>148</v>
      </c>
      <c r="D32" s="142">
        <f t="shared" ref="D32:D33" si="29">SUM(E32+J32+O32+T32+Y32)</f>
        <v>3</v>
      </c>
      <c r="E32" s="70">
        <f t="shared" si="20"/>
        <v>0</v>
      </c>
      <c r="F32" s="143"/>
      <c r="G32" s="143"/>
      <c r="H32" s="143"/>
      <c r="I32" s="144"/>
      <c r="J32" s="71">
        <f t="shared" si="21"/>
        <v>2</v>
      </c>
      <c r="K32" s="143"/>
      <c r="L32" s="143">
        <v>2</v>
      </c>
      <c r="M32" s="143"/>
      <c r="N32" s="142"/>
      <c r="O32" s="70">
        <f t="shared" si="22"/>
        <v>1</v>
      </c>
      <c r="P32" s="143"/>
      <c r="Q32" s="143"/>
      <c r="R32" s="143">
        <v>1</v>
      </c>
      <c r="S32" s="144"/>
      <c r="T32" s="70">
        <f t="shared" si="6"/>
        <v>0</v>
      </c>
      <c r="U32" s="143"/>
      <c r="V32" s="143"/>
      <c r="W32" s="143"/>
      <c r="X32" s="144"/>
      <c r="Y32" s="71">
        <f t="shared" si="8"/>
        <v>0</v>
      </c>
      <c r="Z32" s="143"/>
      <c r="AA32" s="143"/>
      <c r="AB32" s="143"/>
      <c r="AC32" s="145"/>
    </row>
    <row r="33" spans="2:29" s="19" customFormat="1" ht="20.25" customHeight="1">
      <c r="B33" s="1029"/>
      <c r="C33" s="26" t="s">
        <v>53</v>
      </c>
      <c r="D33" s="146">
        <f t="shared" si="29"/>
        <v>3</v>
      </c>
      <c r="E33" s="72">
        <f t="shared" si="20"/>
        <v>0</v>
      </c>
      <c r="F33" s="147"/>
      <c r="G33" s="147"/>
      <c r="H33" s="147"/>
      <c r="I33" s="148"/>
      <c r="J33" s="73">
        <f t="shared" si="21"/>
        <v>2</v>
      </c>
      <c r="K33" s="147"/>
      <c r="L33" s="147">
        <v>2</v>
      </c>
      <c r="M33" s="147"/>
      <c r="N33" s="146"/>
      <c r="O33" s="72">
        <f t="shared" si="22"/>
        <v>1</v>
      </c>
      <c r="P33" s="147"/>
      <c r="Q33" s="147"/>
      <c r="R33" s="147">
        <v>1</v>
      </c>
      <c r="S33" s="148"/>
      <c r="T33" s="72">
        <f t="shared" si="6"/>
        <v>0</v>
      </c>
      <c r="U33" s="147"/>
      <c r="V33" s="147"/>
      <c r="W33" s="147"/>
      <c r="X33" s="148"/>
      <c r="Y33" s="73">
        <f t="shared" si="8"/>
        <v>0</v>
      </c>
      <c r="Z33" s="147"/>
      <c r="AA33" s="147"/>
      <c r="AB33" s="147"/>
      <c r="AC33" s="149"/>
    </row>
    <row r="34" spans="2:29" s="19" customFormat="1" ht="20.25" customHeight="1">
      <c r="B34" s="1022" t="s">
        <v>278</v>
      </c>
      <c r="C34" s="27" t="s">
        <v>52</v>
      </c>
      <c r="D34" s="150">
        <f>SUM(E34+J34+O34+T34+Y34)</f>
        <v>0</v>
      </c>
      <c r="E34" s="74">
        <f t="shared" si="20"/>
        <v>0</v>
      </c>
      <c r="F34" s="151">
        <f>SUM(F35-F36)</f>
        <v>0</v>
      </c>
      <c r="G34" s="151">
        <f>SUM(G35-G36)</f>
        <v>0</v>
      </c>
      <c r="H34" s="151">
        <f>SUM(H35-H36)</f>
        <v>0</v>
      </c>
      <c r="I34" s="152">
        <f>SUM(I35-I36)</f>
        <v>0</v>
      </c>
      <c r="J34" s="75">
        <f t="shared" si="21"/>
        <v>0</v>
      </c>
      <c r="K34" s="151">
        <f>SUM(K35-K36)</f>
        <v>0</v>
      </c>
      <c r="L34" s="151">
        <f>SUM(L35-L36)</f>
        <v>0</v>
      </c>
      <c r="M34" s="151">
        <f>SUM(M35-M36)</f>
        <v>0</v>
      </c>
      <c r="N34" s="150">
        <f>SUM(N35-N36)</f>
        <v>0</v>
      </c>
      <c r="O34" s="74">
        <f t="shared" si="22"/>
        <v>0</v>
      </c>
      <c r="P34" s="151">
        <f>SUM(P35-P36)</f>
        <v>0</v>
      </c>
      <c r="Q34" s="151">
        <f>SUM(Q35-Q36)</f>
        <v>0</v>
      </c>
      <c r="R34" s="151">
        <f>SUM(R35-R36)</f>
        <v>0</v>
      </c>
      <c r="S34" s="152">
        <f>SUM(S35-S36)</f>
        <v>0</v>
      </c>
      <c r="T34" s="74">
        <f t="shared" si="6"/>
        <v>0</v>
      </c>
      <c r="U34" s="151">
        <f>SUM(U35-U36)</f>
        <v>0</v>
      </c>
      <c r="V34" s="151">
        <f>SUM(V35-V36)</f>
        <v>0</v>
      </c>
      <c r="W34" s="151">
        <f>SUM(W35-W36)</f>
        <v>0</v>
      </c>
      <c r="X34" s="152">
        <f>SUM(X35-X36)</f>
        <v>0</v>
      </c>
      <c r="Y34" s="75">
        <f t="shared" si="8"/>
        <v>0</v>
      </c>
      <c r="Z34" s="151">
        <f>SUM(Z35-Z36)</f>
        <v>0</v>
      </c>
      <c r="AA34" s="151">
        <f>SUM(AA35-AA36)</f>
        <v>0</v>
      </c>
      <c r="AB34" s="151">
        <f>SUM(AB35-AB36)</f>
        <v>0</v>
      </c>
      <c r="AC34" s="153">
        <f>SUM(AC35-AC36)</f>
        <v>0</v>
      </c>
    </row>
    <row r="35" spans="2:29" s="19" customFormat="1" ht="20.25" customHeight="1">
      <c r="B35" s="1023"/>
      <c r="C35" s="25" t="s">
        <v>148</v>
      </c>
      <c r="D35" s="142">
        <f t="shared" ref="D35:D36" si="30">SUM(E35+J35+O35+T35+Y35)</f>
        <v>2</v>
      </c>
      <c r="E35" s="70">
        <f t="shared" si="20"/>
        <v>0</v>
      </c>
      <c r="F35" s="143"/>
      <c r="G35" s="143"/>
      <c r="H35" s="143"/>
      <c r="I35" s="144"/>
      <c r="J35" s="71">
        <f t="shared" si="21"/>
        <v>1</v>
      </c>
      <c r="K35" s="143"/>
      <c r="L35" s="143">
        <v>1</v>
      </c>
      <c r="M35" s="143"/>
      <c r="N35" s="142"/>
      <c r="O35" s="70">
        <f t="shared" si="22"/>
        <v>0</v>
      </c>
      <c r="P35" s="143"/>
      <c r="Q35" s="143"/>
      <c r="R35" s="143"/>
      <c r="S35" s="144"/>
      <c r="T35" s="70">
        <f t="shared" si="6"/>
        <v>1</v>
      </c>
      <c r="U35" s="143"/>
      <c r="V35" s="143"/>
      <c r="W35" s="143">
        <v>1</v>
      </c>
      <c r="X35" s="144"/>
      <c r="Y35" s="71">
        <f t="shared" si="8"/>
        <v>0</v>
      </c>
      <c r="Z35" s="143"/>
      <c r="AA35" s="143"/>
      <c r="AB35" s="143"/>
      <c r="AC35" s="145"/>
    </row>
    <row r="36" spans="2:29" s="19" customFormat="1" ht="20.25" customHeight="1">
      <c r="B36" s="1024"/>
      <c r="C36" s="26" t="s">
        <v>53</v>
      </c>
      <c r="D36" s="154">
        <f t="shared" si="30"/>
        <v>2</v>
      </c>
      <c r="E36" s="76">
        <f t="shared" si="20"/>
        <v>0</v>
      </c>
      <c r="F36" s="155"/>
      <c r="G36" s="155"/>
      <c r="H36" s="155"/>
      <c r="I36" s="156"/>
      <c r="J36" s="77">
        <f t="shared" si="21"/>
        <v>1</v>
      </c>
      <c r="K36" s="155"/>
      <c r="L36" s="155">
        <v>1</v>
      </c>
      <c r="M36" s="155"/>
      <c r="N36" s="154"/>
      <c r="O36" s="76">
        <f t="shared" si="22"/>
        <v>0</v>
      </c>
      <c r="P36" s="155"/>
      <c r="Q36" s="155"/>
      <c r="R36" s="155"/>
      <c r="S36" s="156"/>
      <c r="T36" s="76">
        <f t="shared" si="6"/>
        <v>1</v>
      </c>
      <c r="U36" s="155"/>
      <c r="V36" s="155"/>
      <c r="W36" s="155">
        <v>1</v>
      </c>
      <c r="X36" s="156"/>
      <c r="Y36" s="77">
        <f t="shared" si="8"/>
        <v>0</v>
      </c>
      <c r="Z36" s="155"/>
      <c r="AA36" s="155"/>
      <c r="AB36" s="155"/>
      <c r="AC36" s="157"/>
    </row>
    <row r="37" spans="2:29" s="19" customFormat="1" ht="20.25" customHeight="1">
      <c r="B37" s="1022" t="s">
        <v>279</v>
      </c>
      <c r="C37" s="27" t="s">
        <v>52</v>
      </c>
      <c r="D37" s="150">
        <f>SUM(E37+J37+O37+T37+Y37)</f>
        <v>0</v>
      </c>
      <c r="E37" s="74">
        <f t="shared" si="0"/>
        <v>0</v>
      </c>
      <c r="F37" s="151">
        <f>SUM(F38-F39)</f>
        <v>0</v>
      </c>
      <c r="G37" s="151">
        <f>SUM(G38-G39)</f>
        <v>0</v>
      </c>
      <c r="H37" s="151">
        <f>SUM(H38-H39)</f>
        <v>0</v>
      </c>
      <c r="I37" s="152">
        <f>SUM(I38-I39)</f>
        <v>0</v>
      </c>
      <c r="J37" s="75">
        <f t="shared" si="2"/>
        <v>0</v>
      </c>
      <c r="K37" s="151">
        <f>SUM(K38-K39)</f>
        <v>0</v>
      </c>
      <c r="L37" s="151">
        <f>SUM(L38-L39)</f>
        <v>0</v>
      </c>
      <c r="M37" s="151">
        <f>SUM(M38-M39)</f>
        <v>0</v>
      </c>
      <c r="N37" s="150">
        <f>SUM(N38-N39)</f>
        <v>0</v>
      </c>
      <c r="O37" s="74">
        <f t="shared" si="4"/>
        <v>0</v>
      </c>
      <c r="P37" s="151">
        <f>SUM(P38-P39)</f>
        <v>0</v>
      </c>
      <c r="Q37" s="151">
        <f>SUM(Q38-Q39)</f>
        <v>0</v>
      </c>
      <c r="R37" s="151">
        <f>SUM(R38-R39)</f>
        <v>0</v>
      </c>
      <c r="S37" s="152">
        <f>SUM(S38-S39)</f>
        <v>0</v>
      </c>
      <c r="T37" s="74">
        <f t="shared" ref="T37:T54" si="31">SUM(U37:X37)</f>
        <v>0</v>
      </c>
      <c r="U37" s="151">
        <f>SUM(U38-U39)</f>
        <v>0</v>
      </c>
      <c r="V37" s="151">
        <f>SUM(V38-V39)</f>
        <v>0</v>
      </c>
      <c r="W37" s="151">
        <f>SUM(W38-W39)</f>
        <v>0</v>
      </c>
      <c r="X37" s="152">
        <f>SUM(X38-X39)</f>
        <v>0</v>
      </c>
      <c r="Y37" s="75">
        <f t="shared" ref="Y37:Y54" si="32">SUM(Z37:AC37)</f>
        <v>0</v>
      </c>
      <c r="Z37" s="151">
        <f>SUM(Z38-Z39)</f>
        <v>0</v>
      </c>
      <c r="AA37" s="151">
        <f>SUM(AA38-AA39)</f>
        <v>0</v>
      </c>
      <c r="AB37" s="151">
        <f>SUM(AB38-AB39)</f>
        <v>0</v>
      </c>
      <c r="AC37" s="153">
        <f>SUM(AC38-AC39)</f>
        <v>0</v>
      </c>
    </row>
    <row r="38" spans="2:29" s="19" customFormat="1" ht="20.25" customHeight="1">
      <c r="B38" s="1025"/>
      <c r="C38" s="25" t="s">
        <v>149</v>
      </c>
      <c r="D38" s="142">
        <f t="shared" si="19"/>
        <v>2</v>
      </c>
      <c r="E38" s="70">
        <f t="shared" si="0"/>
        <v>0</v>
      </c>
      <c r="F38" s="143"/>
      <c r="G38" s="143"/>
      <c r="H38" s="143"/>
      <c r="I38" s="144"/>
      <c r="J38" s="71">
        <f t="shared" si="2"/>
        <v>1</v>
      </c>
      <c r="K38" s="143"/>
      <c r="L38" s="143">
        <v>1</v>
      </c>
      <c r="M38" s="143"/>
      <c r="N38" s="142"/>
      <c r="O38" s="70">
        <f t="shared" si="4"/>
        <v>1</v>
      </c>
      <c r="P38" s="143"/>
      <c r="Q38" s="143"/>
      <c r="R38" s="143">
        <v>1</v>
      </c>
      <c r="S38" s="144"/>
      <c r="T38" s="70">
        <f t="shared" si="31"/>
        <v>0</v>
      </c>
      <c r="U38" s="143"/>
      <c r="V38" s="143"/>
      <c r="W38" s="143"/>
      <c r="X38" s="144"/>
      <c r="Y38" s="71">
        <f t="shared" si="32"/>
        <v>0</v>
      </c>
      <c r="Z38" s="143"/>
      <c r="AA38" s="143"/>
      <c r="AB38" s="143"/>
      <c r="AC38" s="145"/>
    </row>
    <row r="39" spans="2:29" s="19" customFormat="1" ht="20.25" customHeight="1">
      <c r="B39" s="1026"/>
      <c r="C39" s="26" t="s">
        <v>53</v>
      </c>
      <c r="D39" s="154">
        <f t="shared" si="19"/>
        <v>2</v>
      </c>
      <c r="E39" s="76">
        <f t="shared" si="0"/>
        <v>0</v>
      </c>
      <c r="F39" s="155"/>
      <c r="G39" s="155"/>
      <c r="H39" s="155"/>
      <c r="I39" s="156"/>
      <c r="J39" s="77">
        <f t="shared" si="2"/>
        <v>1</v>
      </c>
      <c r="K39" s="155"/>
      <c r="L39" s="155">
        <v>1</v>
      </c>
      <c r="M39" s="155"/>
      <c r="N39" s="154"/>
      <c r="O39" s="76">
        <f t="shared" si="4"/>
        <v>1</v>
      </c>
      <c r="P39" s="155"/>
      <c r="Q39" s="155"/>
      <c r="R39" s="155">
        <v>1</v>
      </c>
      <c r="S39" s="156"/>
      <c r="T39" s="76">
        <f t="shared" si="31"/>
        <v>0</v>
      </c>
      <c r="U39" s="155"/>
      <c r="V39" s="155"/>
      <c r="W39" s="155"/>
      <c r="X39" s="156"/>
      <c r="Y39" s="77">
        <f t="shared" si="32"/>
        <v>0</v>
      </c>
      <c r="Z39" s="155"/>
      <c r="AA39" s="155"/>
      <c r="AB39" s="155"/>
      <c r="AC39" s="157"/>
    </row>
    <row r="40" spans="2:29" s="19" customFormat="1" ht="20.25" customHeight="1">
      <c r="B40" s="1032" t="s">
        <v>280</v>
      </c>
      <c r="C40" s="321" t="s">
        <v>52</v>
      </c>
      <c r="D40" s="138">
        <f>SUM(E40+J40+O40+T40+Y40)</f>
        <v>0</v>
      </c>
      <c r="E40" s="68">
        <f t="shared" ref="E40:E45" si="33">SUM(F40:I40)</f>
        <v>0</v>
      </c>
      <c r="F40" s="139">
        <f>SUM(F41-F42)</f>
        <v>0</v>
      </c>
      <c r="G40" s="139">
        <f>SUM(G41-G42)</f>
        <v>0</v>
      </c>
      <c r="H40" s="139">
        <f>SUM(H41-H42)</f>
        <v>0</v>
      </c>
      <c r="I40" s="140">
        <f>SUM(I41-I42)</f>
        <v>0</v>
      </c>
      <c r="J40" s="69">
        <f t="shared" ref="J40:J45" si="34">SUM(K40:N40)</f>
        <v>0</v>
      </c>
      <c r="K40" s="139">
        <f>SUM(K41-K42)</f>
        <v>0</v>
      </c>
      <c r="L40" s="139">
        <f>SUM(L41-L42)</f>
        <v>0</v>
      </c>
      <c r="M40" s="139">
        <f>SUM(M41-M42)</f>
        <v>0</v>
      </c>
      <c r="N40" s="138">
        <f>SUM(N41-N42)</f>
        <v>0</v>
      </c>
      <c r="O40" s="68">
        <f t="shared" ref="O40:O45" si="35">SUM(P40:S40)</f>
        <v>0</v>
      </c>
      <c r="P40" s="139">
        <f>SUM(P41-P42)</f>
        <v>0</v>
      </c>
      <c r="Q40" s="139">
        <f>SUM(Q41-Q42)</f>
        <v>0</v>
      </c>
      <c r="R40" s="139">
        <f>SUM(R41-R42)</f>
        <v>0</v>
      </c>
      <c r="S40" s="140">
        <f>SUM(S41-S42)</f>
        <v>0</v>
      </c>
      <c r="T40" s="68">
        <f t="shared" ref="T40:T45" si="36">SUM(U40:X40)</f>
        <v>0</v>
      </c>
      <c r="U40" s="139">
        <f>SUM(U41-U42)</f>
        <v>0</v>
      </c>
      <c r="V40" s="139">
        <f>SUM(V41-V42)</f>
        <v>0</v>
      </c>
      <c r="W40" s="139">
        <f>SUM(W41-W42)</f>
        <v>0</v>
      </c>
      <c r="X40" s="140">
        <f>SUM(X41-X42)</f>
        <v>0</v>
      </c>
      <c r="Y40" s="69">
        <f t="shared" ref="Y40:Y45" si="37">SUM(Z40:AC40)</f>
        <v>0</v>
      </c>
      <c r="Z40" s="139">
        <f>SUM(Z41-Z42)</f>
        <v>0</v>
      </c>
      <c r="AA40" s="139">
        <f>SUM(AA41-AA42)</f>
        <v>0</v>
      </c>
      <c r="AB40" s="139">
        <f>SUM(AB41-AB42)</f>
        <v>0</v>
      </c>
      <c r="AC40" s="141">
        <f>SUM(AC41-AC42)</f>
        <v>0</v>
      </c>
    </row>
    <row r="41" spans="2:29" s="19" customFormat="1" ht="20.25" customHeight="1">
      <c r="B41" s="1033"/>
      <c r="C41" s="25" t="s">
        <v>148</v>
      </c>
      <c r="D41" s="142">
        <f t="shared" ref="D41:D42" si="38">SUM(E41+J41+O41+T41+Y41)</f>
        <v>2</v>
      </c>
      <c r="E41" s="70">
        <f t="shared" si="33"/>
        <v>0</v>
      </c>
      <c r="F41" s="143"/>
      <c r="G41" s="143"/>
      <c r="H41" s="143"/>
      <c r="I41" s="144"/>
      <c r="J41" s="71">
        <f t="shared" si="34"/>
        <v>1</v>
      </c>
      <c r="K41" s="143"/>
      <c r="L41" s="143">
        <v>1</v>
      </c>
      <c r="M41" s="143"/>
      <c r="N41" s="142"/>
      <c r="O41" s="70">
        <f t="shared" si="35"/>
        <v>0</v>
      </c>
      <c r="P41" s="143"/>
      <c r="Q41" s="143"/>
      <c r="R41" s="143"/>
      <c r="S41" s="144"/>
      <c r="T41" s="70">
        <f t="shared" si="36"/>
        <v>1</v>
      </c>
      <c r="U41" s="143"/>
      <c r="V41" s="143"/>
      <c r="W41" s="143">
        <v>1</v>
      </c>
      <c r="X41" s="144"/>
      <c r="Y41" s="71">
        <f t="shared" si="37"/>
        <v>0</v>
      </c>
      <c r="Z41" s="143"/>
      <c r="AA41" s="143"/>
      <c r="AB41" s="143"/>
      <c r="AC41" s="145"/>
    </row>
    <row r="42" spans="2:29" s="19" customFormat="1" ht="20.25" customHeight="1">
      <c r="B42" s="1033"/>
      <c r="C42" s="26" t="s">
        <v>53</v>
      </c>
      <c r="D42" s="146">
        <f t="shared" si="38"/>
        <v>2</v>
      </c>
      <c r="E42" s="72">
        <f t="shared" si="33"/>
        <v>0</v>
      </c>
      <c r="F42" s="147"/>
      <c r="G42" s="147"/>
      <c r="H42" s="147"/>
      <c r="I42" s="148"/>
      <c r="J42" s="73">
        <f t="shared" si="34"/>
        <v>1</v>
      </c>
      <c r="K42" s="147"/>
      <c r="L42" s="147">
        <v>1</v>
      </c>
      <c r="M42" s="147"/>
      <c r="N42" s="146"/>
      <c r="O42" s="72">
        <f t="shared" si="35"/>
        <v>0</v>
      </c>
      <c r="P42" s="147"/>
      <c r="Q42" s="147"/>
      <c r="R42" s="147"/>
      <c r="S42" s="148"/>
      <c r="T42" s="72">
        <f t="shared" si="36"/>
        <v>1</v>
      </c>
      <c r="U42" s="147"/>
      <c r="V42" s="147"/>
      <c r="W42" s="147">
        <v>1</v>
      </c>
      <c r="X42" s="148"/>
      <c r="Y42" s="73">
        <f t="shared" si="37"/>
        <v>0</v>
      </c>
      <c r="Z42" s="147"/>
      <c r="AA42" s="147"/>
      <c r="AB42" s="147"/>
      <c r="AC42" s="149"/>
    </row>
    <row r="43" spans="2:29" s="19" customFormat="1" ht="20.25" customHeight="1">
      <c r="B43" s="1022" t="s">
        <v>281</v>
      </c>
      <c r="C43" s="27" t="s">
        <v>52</v>
      </c>
      <c r="D43" s="150">
        <f>SUM(E43+J43+O43+T43+Y43)</f>
        <v>0</v>
      </c>
      <c r="E43" s="74">
        <f t="shared" si="33"/>
        <v>0</v>
      </c>
      <c r="F43" s="151">
        <f>SUM(F44-F45)</f>
        <v>0</v>
      </c>
      <c r="G43" s="151">
        <f>SUM(G44-G45)</f>
        <v>0</v>
      </c>
      <c r="H43" s="151">
        <f>SUM(H44-H45)</f>
        <v>0</v>
      </c>
      <c r="I43" s="152">
        <f>SUM(I44-I45)</f>
        <v>0</v>
      </c>
      <c r="J43" s="75">
        <f t="shared" si="34"/>
        <v>0</v>
      </c>
      <c r="K43" s="151">
        <f>SUM(K44-K45)</f>
        <v>0</v>
      </c>
      <c r="L43" s="151">
        <f>SUM(L44-L45)</f>
        <v>0</v>
      </c>
      <c r="M43" s="151">
        <f>SUM(M44-M45)</f>
        <v>0</v>
      </c>
      <c r="N43" s="150">
        <f>SUM(N44-N45)</f>
        <v>0</v>
      </c>
      <c r="O43" s="74">
        <f t="shared" si="35"/>
        <v>0</v>
      </c>
      <c r="P43" s="151">
        <f>SUM(P44-P45)</f>
        <v>0</v>
      </c>
      <c r="Q43" s="151">
        <f>SUM(Q44-Q45)</f>
        <v>0</v>
      </c>
      <c r="R43" s="151">
        <f>SUM(R44-R45)</f>
        <v>0</v>
      </c>
      <c r="S43" s="152">
        <f>SUM(S44-S45)</f>
        <v>0</v>
      </c>
      <c r="T43" s="74">
        <f t="shared" si="36"/>
        <v>0</v>
      </c>
      <c r="U43" s="151">
        <f>SUM(U44-U45)</f>
        <v>0</v>
      </c>
      <c r="V43" s="151">
        <f>SUM(V44-V45)</f>
        <v>0</v>
      </c>
      <c r="W43" s="151">
        <f>SUM(W44-W45)</f>
        <v>0</v>
      </c>
      <c r="X43" s="152">
        <f>SUM(X44-X45)</f>
        <v>0</v>
      </c>
      <c r="Y43" s="75">
        <f t="shared" si="37"/>
        <v>0</v>
      </c>
      <c r="Z43" s="151">
        <f>SUM(Z44-Z45)</f>
        <v>0</v>
      </c>
      <c r="AA43" s="151">
        <f>SUM(AA44-AA45)</f>
        <v>0</v>
      </c>
      <c r="AB43" s="151">
        <f>SUM(AB44-AB45)</f>
        <v>0</v>
      </c>
      <c r="AC43" s="153">
        <f>SUM(AC44-AC45)</f>
        <v>0</v>
      </c>
    </row>
    <row r="44" spans="2:29" s="19" customFormat="1" ht="20.25" customHeight="1">
      <c r="B44" s="1023"/>
      <c r="C44" s="25" t="s">
        <v>148</v>
      </c>
      <c r="D44" s="142">
        <f t="shared" ref="D44:D45" si="39">SUM(E44+J44+O44+T44+Y44)</f>
        <v>2</v>
      </c>
      <c r="E44" s="70">
        <f t="shared" si="33"/>
        <v>0</v>
      </c>
      <c r="F44" s="143"/>
      <c r="G44" s="143"/>
      <c r="H44" s="143"/>
      <c r="I44" s="144"/>
      <c r="J44" s="71">
        <f t="shared" si="34"/>
        <v>1</v>
      </c>
      <c r="K44" s="143"/>
      <c r="L44" s="143">
        <v>1</v>
      </c>
      <c r="M44" s="143"/>
      <c r="N44" s="142"/>
      <c r="O44" s="70">
        <f t="shared" si="35"/>
        <v>1</v>
      </c>
      <c r="P44" s="143"/>
      <c r="Q44" s="143"/>
      <c r="R44" s="143">
        <v>1</v>
      </c>
      <c r="S44" s="144"/>
      <c r="T44" s="70">
        <f t="shared" si="36"/>
        <v>0</v>
      </c>
      <c r="U44" s="143"/>
      <c r="V44" s="143"/>
      <c r="W44" s="143"/>
      <c r="X44" s="144"/>
      <c r="Y44" s="71">
        <f t="shared" si="37"/>
        <v>0</v>
      </c>
      <c r="Z44" s="143"/>
      <c r="AA44" s="143"/>
      <c r="AB44" s="143"/>
      <c r="AC44" s="145"/>
    </row>
    <row r="45" spans="2:29" s="19" customFormat="1" ht="20.25" customHeight="1">
      <c r="B45" s="1029"/>
      <c r="C45" s="26" t="s">
        <v>53</v>
      </c>
      <c r="D45" s="154">
        <f t="shared" si="39"/>
        <v>2</v>
      </c>
      <c r="E45" s="76">
        <f t="shared" si="33"/>
        <v>0</v>
      </c>
      <c r="F45" s="155"/>
      <c r="G45" s="155"/>
      <c r="H45" s="155"/>
      <c r="I45" s="156"/>
      <c r="J45" s="77">
        <f t="shared" si="34"/>
        <v>1</v>
      </c>
      <c r="K45" s="155"/>
      <c r="L45" s="155">
        <v>1</v>
      </c>
      <c r="M45" s="155"/>
      <c r="N45" s="154"/>
      <c r="O45" s="76">
        <f t="shared" si="35"/>
        <v>1</v>
      </c>
      <c r="P45" s="155"/>
      <c r="Q45" s="155"/>
      <c r="R45" s="155">
        <v>1</v>
      </c>
      <c r="S45" s="156"/>
      <c r="T45" s="76">
        <f t="shared" si="36"/>
        <v>0</v>
      </c>
      <c r="U45" s="155"/>
      <c r="V45" s="155"/>
      <c r="W45" s="155"/>
      <c r="X45" s="156"/>
      <c r="Y45" s="77">
        <f t="shared" si="37"/>
        <v>0</v>
      </c>
      <c r="Z45" s="155"/>
      <c r="AA45" s="155"/>
      <c r="AB45" s="155"/>
      <c r="AC45" s="157"/>
    </row>
    <row r="46" spans="2:29" s="19" customFormat="1" ht="20.25" customHeight="1">
      <c r="B46" s="1030" t="s">
        <v>290</v>
      </c>
      <c r="C46" s="321" t="s">
        <v>52</v>
      </c>
      <c r="D46" s="138">
        <f>SUM(E46+J46+O46+T46+Y46)</f>
        <v>0</v>
      </c>
      <c r="E46" s="68">
        <f t="shared" si="0"/>
        <v>0</v>
      </c>
      <c r="F46" s="139">
        <f>SUM(F47-F48)</f>
        <v>0</v>
      </c>
      <c r="G46" s="139">
        <f>SUM(G47-G48)</f>
        <v>0</v>
      </c>
      <c r="H46" s="139">
        <f>SUM(H47-H48)</f>
        <v>0</v>
      </c>
      <c r="I46" s="140">
        <f>SUM(I47-I48)</f>
        <v>0</v>
      </c>
      <c r="J46" s="69">
        <f t="shared" si="2"/>
        <v>0</v>
      </c>
      <c r="K46" s="139">
        <f>SUM(K47-K48)</f>
        <v>0</v>
      </c>
      <c r="L46" s="139">
        <f>SUM(L47-L48)</f>
        <v>0</v>
      </c>
      <c r="M46" s="139">
        <f>SUM(M47-M48)</f>
        <v>0</v>
      </c>
      <c r="N46" s="138">
        <f>SUM(N47-N48)</f>
        <v>0</v>
      </c>
      <c r="O46" s="68">
        <f t="shared" si="4"/>
        <v>0</v>
      </c>
      <c r="P46" s="139">
        <f>SUM(P47-P48)</f>
        <v>0</v>
      </c>
      <c r="Q46" s="139">
        <f>SUM(Q47-Q48)</f>
        <v>0</v>
      </c>
      <c r="R46" s="139">
        <f>SUM(R47-R48)</f>
        <v>0</v>
      </c>
      <c r="S46" s="140">
        <f>SUM(S47-S48)</f>
        <v>0</v>
      </c>
      <c r="T46" s="68">
        <f t="shared" si="31"/>
        <v>0</v>
      </c>
      <c r="U46" s="139">
        <f>SUM(U47-U48)</f>
        <v>0</v>
      </c>
      <c r="V46" s="139">
        <f>SUM(V47-V48)</f>
        <v>0</v>
      </c>
      <c r="W46" s="139">
        <f>SUM(W47-W48)</f>
        <v>0</v>
      </c>
      <c r="X46" s="140">
        <f>SUM(X47-X48)</f>
        <v>0</v>
      </c>
      <c r="Y46" s="69">
        <f t="shared" si="32"/>
        <v>0</v>
      </c>
      <c r="Z46" s="139">
        <f>SUM(Z47-Z48)</f>
        <v>0</v>
      </c>
      <c r="AA46" s="139">
        <f>SUM(AA47-AA48)</f>
        <v>0</v>
      </c>
      <c r="AB46" s="139">
        <f>SUM(AB47-AB48)</f>
        <v>0</v>
      </c>
      <c r="AC46" s="141">
        <f>SUM(AC47-AC48)</f>
        <v>0</v>
      </c>
    </row>
    <row r="47" spans="2:29" s="19" customFormat="1" ht="20.25" customHeight="1">
      <c r="B47" s="1023"/>
      <c r="C47" s="25" t="s">
        <v>149</v>
      </c>
      <c r="D47" s="142">
        <f t="shared" si="19"/>
        <v>3</v>
      </c>
      <c r="E47" s="70">
        <f t="shared" si="0"/>
        <v>0</v>
      </c>
      <c r="F47" s="143"/>
      <c r="G47" s="143"/>
      <c r="H47" s="143"/>
      <c r="I47" s="144"/>
      <c r="J47" s="71">
        <f t="shared" si="2"/>
        <v>1</v>
      </c>
      <c r="K47" s="143"/>
      <c r="L47" s="143">
        <v>1</v>
      </c>
      <c r="M47" s="143"/>
      <c r="N47" s="142"/>
      <c r="O47" s="70">
        <f t="shared" si="4"/>
        <v>1</v>
      </c>
      <c r="P47" s="143">
        <v>1</v>
      </c>
      <c r="Q47" s="143"/>
      <c r="R47" s="143"/>
      <c r="S47" s="144"/>
      <c r="T47" s="70">
        <f t="shared" si="31"/>
        <v>1</v>
      </c>
      <c r="U47" s="143"/>
      <c r="V47" s="143"/>
      <c r="W47" s="143">
        <v>1</v>
      </c>
      <c r="X47" s="144"/>
      <c r="Y47" s="71">
        <f t="shared" si="32"/>
        <v>0</v>
      </c>
      <c r="Z47" s="143"/>
      <c r="AA47" s="143"/>
      <c r="AB47" s="143"/>
      <c r="AC47" s="145"/>
    </row>
    <row r="48" spans="2:29" s="19" customFormat="1" ht="20.25" customHeight="1">
      <c r="B48" s="1024"/>
      <c r="C48" s="26" t="s">
        <v>53</v>
      </c>
      <c r="D48" s="146">
        <f t="shared" si="19"/>
        <v>3</v>
      </c>
      <c r="E48" s="72">
        <f t="shared" si="0"/>
        <v>0</v>
      </c>
      <c r="F48" s="147"/>
      <c r="G48" s="147"/>
      <c r="H48" s="147"/>
      <c r="I48" s="148"/>
      <c r="J48" s="73">
        <f t="shared" si="2"/>
        <v>1</v>
      </c>
      <c r="K48" s="147"/>
      <c r="L48" s="147">
        <v>1</v>
      </c>
      <c r="M48" s="147"/>
      <c r="N48" s="146"/>
      <c r="O48" s="72">
        <f t="shared" si="4"/>
        <v>1</v>
      </c>
      <c r="P48" s="147">
        <v>1</v>
      </c>
      <c r="Q48" s="147"/>
      <c r="R48" s="147"/>
      <c r="S48" s="148"/>
      <c r="T48" s="72">
        <f t="shared" si="31"/>
        <v>1</v>
      </c>
      <c r="U48" s="147"/>
      <c r="V48" s="147"/>
      <c r="W48" s="147">
        <v>1</v>
      </c>
      <c r="X48" s="148"/>
      <c r="Y48" s="73">
        <f t="shared" si="32"/>
        <v>0</v>
      </c>
      <c r="Z48" s="147"/>
      <c r="AA48" s="147"/>
      <c r="AB48" s="147"/>
      <c r="AC48" s="149"/>
    </row>
    <row r="49" spans="2:29" s="19" customFormat="1" ht="20.25" customHeight="1">
      <c r="B49" s="1028" t="s">
        <v>291</v>
      </c>
      <c r="C49" s="27" t="s">
        <v>52</v>
      </c>
      <c r="D49" s="150">
        <f>SUM(E49+J49+O49+T49+Y49)</f>
        <v>0</v>
      </c>
      <c r="E49" s="74">
        <f t="shared" si="0"/>
        <v>0</v>
      </c>
      <c r="F49" s="151">
        <f>SUM(F50-F51)</f>
        <v>0</v>
      </c>
      <c r="G49" s="151">
        <f>SUM(G50-G51)</f>
        <v>0</v>
      </c>
      <c r="H49" s="151">
        <f>SUM(H50-H51)</f>
        <v>0</v>
      </c>
      <c r="I49" s="152">
        <f>SUM(I50-I51)</f>
        <v>0</v>
      </c>
      <c r="J49" s="75">
        <f t="shared" si="2"/>
        <v>0</v>
      </c>
      <c r="K49" s="151">
        <f>SUM(K50-K51)</f>
        <v>0</v>
      </c>
      <c r="L49" s="151">
        <f>SUM(L50-L51)</f>
        <v>0</v>
      </c>
      <c r="M49" s="151">
        <f>SUM(M50-M51)</f>
        <v>0</v>
      </c>
      <c r="N49" s="150">
        <f>SUM(N50-N51)</f>
        <v>0</v>
      </c>
      <c r="O49" s="74">
        <f t="shared" si="4"/>
        <v>0</v>
      </c>
      <c r="P49" s="151">
        <f>SUM(P50-P51)</f>
        <v>0</v>
      </c>
      <c r="Q49" s="151">
        <f>SUM(Q50-Q51)</f>
        <v>0</v>
      </c>
      <c r="R49" s="151">
        <f>SUM(R50-R51)</f>
        <v>0</v>
      </c>
      <c r="S49" s="152">
        <f>SUM(S50-S51)</f>
        <v>0</v>
      </c>
      <c r="T49" s="74">
        <f t="shared" si="31"/>
        <v>0</v>
      </c>
      <c r="U49" s="151">
        <f>SUM(U50-U51)</f>
        <v>0</v>
      </c>
      <c r="V49" s="151">
        <f>SUM(V50-V51)</f>
        <v>0</v>
      </c>
      <c r="W49" s="151">
        <f>SUM(W50-W51)</f>
        <v>0</v>
      </c>
      <c r="X49" s="152">
        <f>SUM(X50-X51)</f>
        <v>0</v>
      </c>
      <c r="Y49" s="75">
        <f t="shared" si="32"/>
        <v>0</v>
      </c>
      <c r="Z49" s="151">
        <f>SUM(Z50-Z51)</f>
        <v>0</v>
      </c>
      <c r="AA49" s="151">
        <f>SUM(AA50-AA51)</f>
        <v>0</v>
      </c>
      <c r="AB49" s="151">
        <f>SUM(AB50-AB51)</f>
        <v>0</v>
      </c>
      <c r="AC49" s="153">
        <f>SUM(AC50-AC51)</f>
        <v>0</v>
      </c>
    </row>
    <row r="50" spans="2:29" s="19" customFormat="1" ht="20.25" customHeight="1">
      <c r="B50" s="1023"/>
      <c r="C50" s="25" t="s">
        <v>149</v>
      </c>
      <c r="D50" s="142">
        <f t="shared" si="19"/>
        <v>2</v>
      </c>
      <c r="E50" s="70">
        <f t="shared" si="0"/>
        <v>0</v>
      </c>
      <c r="F50" s="143"/>
      <c r="G50" s="143"/>
      <c r="H50" s="143"/>
      <c r="I50" s="144"/>
      <c r="J50" s="71">
        <f t="shared" si="2"/>
        <v>1</v>
      </c>
      <c r="K50" s="143"/>
      <c r="L50" s="143"/>
      <c r="M50" s="143">
        <v>1</v>
      </c>
      <c r="N50" s="142"/>
      <c r="O50" s="70">
        <f t="shared" si="4"/>
        <v>1</v>
      </c>
      <c r="P50" s="143">
        <v>1</v>
      </c>
      <c r="Q50" s="143"/>
      <c r="R50" s="143"/>
      <c r="S50" s="144"/>
      <c r="T50" s="70">
        <f t="shared" si="31"/>
        <v>0</v>
      </c>
      <c r="U50" s="143"/>
      <c r="V50" s="143"/>
      <c r="W50" s="143"/>
      <c r="X50" s="144"/>
      <c r="Y50" s="71">
        <f t="shared" si="32"/>
        <v>0</v>
      </c>
      <c r="Z50" s="143"/>
      <c r="AA50" s="143"/>
      <c r="AB50" s="143"/>
      <c r="AC50" s="145"/>
    </row>
    <row r="51" spans="2:29" s="19" customFormat="1" ht="20.25" customHeight="1">
      <c r="B51" s="1029"/>
      <c r="C51" s="26" t="s">
        <v>53</v>
      </c>
      <c r="D51" s="154">
        <f t="shared" si="19"/>
        <v>2</v>
      </c>
      <c r="E51" s="76">
        <f t="shared" si="0"/>
        <v>0</v>
      </c>
      <c r="F51" s="155"/>
      <c r="G51" s="155"/>
      <c r="H51" s="155"/>
      <c r="I51" s="156"/>
      <c r="J51" s="77">
        <f t="shared" si="2"/>
        <v>1</v>
      </c>
      <c r="K51" s="155"/>
      <c r="L51" s="155"/>
      <c r="M51" s="155">
        <v>1</v>
      </c>
      <c r="N51" s="154"/>
      <c r="O51" s="76">
        <f t="shared" si="4"/>
        <v>1</v>
      </c>
      <c r="P51" s="155">
        <v>1</v>
      </c>
      <c r="Q51" s="155"/>
      <c r="R51" s="155"/>
      <c r="S51" s="156"/>
      <c r="T51" s="76">
        <f t="shared" si="31"/>
        <v>0</v>
      </c>
      <c r="U51" s="155"/>
      <c r="V51" s="155"/>
      <c r="W51" s="155"/>
      <c r="X51" s="156"/>
      <c r="Y51" s="77">
        <f t="shared" si="32"/>
        <v>0</v>
      </c>
      <c r="Z51" s="155"/>
      <c r="AA51" s="155"/>
      <c r="AB51" s="155"/>
      <c r="AC51" s="157"/>
    </row>
    <row r="52" spans="2:29" s="19" customFormat="1" ht="20.25" customHeight="1">
      <c r="B52" s="1030" t="s">
        <v>292</v>
      </c>
      <c r="C52" s="321" t="s">
        <v>52</v>
      </c>
      <c r="D52" s="138">
        <f>SUM(E52+J52+O52+T52+Y52)</f>
        <v>0</v>
      </c>
      <c r="E52" s="68">
        <f t="shared" si="0"/>
        <v>0</v>
      </c>
      <c r="F52" s="139">
        <f>SUM(F53-F54)</f>
        <v>0</v>
      </c>
      <c r="G52" s="139">
        <f>SUM(G53-G54)</f>
        <v>0</v>
      </c>
      <c r="H52" s="139">
        <f>SUM(H53-H54)</f>
        <v>0</v>
      </c>
      <c r="I52" s="140">
        <f>SUM(I53-I54)</f>
        <v>0</v>
      </c>
      <c r="J52" s="69">
        <f t="shared" si="2"/>
        <v>0</v>
      </c>
      <c r="K52" s="139">
        <f>SUM(K53-K54)</f>
        <v>0</v>
      </c>
      <c r="L52" s="139">
        <f>SUM(L53-L54)</f>
        <v>0</v>
      </c>
      <c r="M52" s="139">
        <f>SUM(M53-M54)</f>
        <v>0</v>
      </c>
      <c r="N52" s="138">
        <f>SUM(N53-N54)</f>
        <v>0</v>
      </c>
      <c r="O52" s="68">
        <f t="shared" si="4"/>
        <v>0</v>
      </c>
      <c r="P52" s="139">
        <f>SUM(P53-P54)</f>
        <v>0</v>
      </c>
      <c r="Q52" s="139">
        <f>SUM(Q53-Q54)</f>
        <v>0</v>
      </c>
      <c r="R52" s="139">
        <f>SUM(R53-R54)</f>
        <v>0</v>
      </c>
      <c r="S52" s="140">
        <f>SUM(S53-S54)</f>
        <v>0</v>
      </c>
      <c r="T52" s="68">
        <f t="shared" si="31"/>
        <v>0</v>
      </c>
      <c r="U52" s="139">
        <f>SUM(U53-U54)</f>
        <v>0</v>
      </c>
      <c r="V52" s="139">
        <f>SUM(V53-V54)</f>
        <v>0</v>
      </c>
      <c r="W52" s="139">
        <f>SUM(W53-W54)</f>
        <v>0</v>
      </c>
      <c r="X52" s="140">
        <f>SUM(X53-X54)</f>
        <v>0</v>
      </c>
      <c r="Y52" s="69">
        <f t="shared" si="32"/>
        <v>0</v>
      </c>
      <c r="Z52" s="139">
        <f>SUM(Z53-Z54)</f>
        <v>0</v>
      </c>
      <c r="AA52" s="139">
        <f>SUM(AA53-AA54)</f>
        <v>0</v>
      </c>
      <c r="AB52" s="139">
        <f>SUM(AB53-AB54)</f>
        <v>0</v>
      </c>
      <c r="AC52" s="141">
        <f>SUM(AC53-AC54)</f>
        <v>0</v>
      </c>
    </row>
    <row r="53" spans="2:29" s="19" customFormat="1" ht="20.25" customHeight="1">
      <c r="B53" s="1023"/>
      <c r="C53" s="25" t="s">
        <v>149</v>
      </c>
      <c r="D53" s="142">
        <f t="shared" si="19"/>
        <v>3</v>
      </c>
      <c r="E53" s="70">
        <f t="shared" si="0"/>
        <v>0</v>
      </c>
      <c r="F53" s="143"/>
      <c r="G53" s="143"/>
      <c r="H53" s="143"/>
      <c r="I53" s="144"/>
      <c r="J53" s="71">
        <f t="shared" si="2"/>
        <v>1</v>
      </c>
      <c r="K53" s="143"/>
      <c r="L53" s="143"/>
      <c r="M53" s="143">
        <v>1</v>
      </c>
      <c r="N53" s="142"/>
      <c r="O53" s="70">
        <f t="shared" si="4"/>
        <v>1</v>
      </c>
      <c r="P53" s="143">
        <v>1</v>
      </c>
      <c r="Q53" s="143"/>
      <c r="R53" s="143"/>
      <c r="S53" s="144"/>
      <c r="T53" s="70">
        <f t="shared" si="31"/>
        <v>1</v>
      </c>
      <c r="U53" s="143"/>
      <c r="V53" s="143"/>
      <c r="W53" s="143">
        <v>1</v>
      </c>
      <c r="X53" s="144"/>
      <c r="Y53" s="71">
        <f t="shared" si="32"/>
        <v>0</v>
      </c>
      <c r="Z53" s="143"/>
      <c r="AA53" s="143"/>
      <c r="AB53" s="143"/>
      <c r="AC53" s="145"/>
    </row>
    <row r="54" spans="2:29" s="19" customFormat="1" ht="20.25" customHeight="1" thickBot="1">
      <c r="B54" s="1031"/>
      <c r="C54" s="320" t="s">
        <v>53</v>
      </c>
      <c r="D54" s="158">
        <f t="shared" si="19"/>
        <v>3</v>
      </c>
      <c r="E54" s="78">
        <f t="shared" si="0"/>
        <v>0</v>
      </c>
      <c r="F54" s="159"/>
      <c r="G54" s="159"/>
      <c r="H54" s="159"/>
      <c r="I54" s="160"/>
      <c r="J54" s="79">
        <f t="shared" si="2"/>
        <v>1</v>
      </c>
      <c r="K54" s="159"/>
      <c r="L54" s="159"/>
      <c r="M54" s="159">
        <v>1</v>
      </c>
      <c r="N54" s="158"/>
      <c r="O54" s="78">
        <f t="shared" si="4"/>
        <v>1</v>
      </c>
      <c r="P54" s="159">
        <v>1</v>
      </c>
      <c r="Q54" s="159"/>
      <c r="R54" s="159"/>
      <c r="S54" s="160"/>
      <c r="T54" s="78">
        <f t="shared" si="31"/>
        <v>1</v>
      </c>
      <c r="U54" s="159"/>
      <c r="V54" s="159"/>
      <c r="W54" s="159">
        <v>1</v>
      </c>
      <c r="X54" s="160"/>
      <c r="Y54" s="79">
        <f t="shared" si="32"/>
        <v>0</v>
      </c>
      <c r="Z54" s="159"/>
      <c r="AA54" s="159"/>
      <c r="AB54" s="159"/>
      <c r="AC54" s="161"/>
    </row>
    <row r="55" spans="2:29" s="19" customFormat="1" ht="6.75" customHeight="1"/>
    <row r="56" spans="2:29" s="19" customFormat="1" ht="19.5" customHeight="1">
      <c r="B56" s="80" t="s">
        <v>150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2:29" s="19" customFormat="1" ht="19.5" customHeight="1" thickBot="1">
      <c r="B57" s="80" t="s">
        <v>99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2:29" s="19" customFormat="1" ht="20.25" customHeight="1">
      <c r="B58" s="1003" t="s">
        <v>65</v>
      </c>
      <c r="C58" s="1004"/>
      <c r="D58" s="1016" t="s">
        <v>83</v>
      </c>
      <c r="E58" s="1017"/>
      <c r="F58" s="1017"/>
      <c r="G58" s="1017"/>
      <c r="H58" s="1017"/>
      <c r="I58" s="1017"/>
      <c r="J58" s="1017"/>
      <c r="K58" s="1017"/>
      <c r="L58" s="1017"/>
      <c r="M58" s="1017"/>
      <c r="N58" s="1017"/>
      <c r="O58" s="1017"/>
      <c r="P58" s="1017"/>
      <c r="Q58" s="1017"/>
      <c r="R58" s="1017"/>
      <c r="S58" s="1017"/>
      <c r="T58" s="1017"/>
      <c r="U58" s="1017"/>
      <c r="V58" s="1017"/>
      <c r="W58" s="1017"/>
      <c r="X58" s="1017"/>
      <c r="Y58" s="1017"/>
      <c r="Z58" s="1017"/>
      <c r="AA58" s="1017"/>
      <c r="AB58" s="1017"/>
      <c r="AC58" s="1018"/>
    </row>
    <row r="59" spans="2:29" s="19" customFormat="1" ht="28.5" customHeight="1">
      <c r="B59" s="1005" t="s">
        <v>101</v>
      </c>
      <c r="C59" s="1006"/>
      <c r="D59" s="1019" t="s">
        <v>350</v>
      </c>
      <c r="E59" s="1020"/>
      <c r="F59" s="1020"/>
      <c r="G59" s="1020"/>
      <c r="H59" s="1020"/>
      <c r="I59" s="1020"/>
      <c r="J59" s="1020"/>
      <c r="K59" s="1020"/>
      <c r="L59" s="1020"/>
      <c r="M59" s="1020"/>
      <c r="N59" s="1020"/>
      <c r="O59" s="1020"/>
      <c r="P59" s="1020"/>
      <c r="Q59" s="1020"/>
      <c r="R59" s="1020"/>
      <c r="S59" s="1020"/>
      <c r="T59" s="1020"/>
      <c r="U59" s="1020"/>
      <c r="V59" s="1020"/>
      <c r="W59" s="1020"/>
      <c r="X59" s="1020"/>
      <c r="Y59" s="1020"/>
      <c r="Z59" s="1020"/>
      <c r="AA59" s="1020"/>
      <c r="AB59" s="1020"/>
      <c r="AC59" s="1021"/>
    </row>
    <row r="60" spans="2:29" s="19" customFormat="1" ht="28.5" customHeight="1" thickBot="1">
      <c r="B60" s="1007" t="s">
        <v>102</v>
      </c>
      <c r="C60" s="1008"/>
      <c r="D60" s="1000"/>
      <c r="E60" s="1001"/>
      <c r="F60" s="1001"/>
      <c r="G60" s="1001"/>
      <c r="H60" s="1001"/>
      <c r="I60" s="1001"/>
      <c r="J60" s="1001"/>
      <c r="K60" s="1001"/>
      <c r="L60" s="1001"/>
      <c r="M60" s="1001"/>
      <c r="N60" s="1001"/>
      <c r="O60" s="1001"/>
      <c r="P60" s="1001"/>
      <c r="Q60" s="1001"/>
      <c r="R60" s="1001"/>
      <c r="S60" s="1001"/>
      <c r="T60" s="1001"/>
      <c r="U60" s="1001"/>
      <c r="V60" s="1001"/>
      <c r="W60" s="1001"/>
      <c r="X60" s="1001"/>
      <c r="Y60" s="1001"/>
      <c r="Z60" s="1001"/>
      <c r="AA60" s="1001"/>
      <c r="AB60" s="1001"/>
      <c r="AC60" s="1002"/>
    </row>
    <row r="61" spans="2:29" s="19" customFormat="1" ht="18" customHeight="1">
      <c r="B61" s="19" t="s">
        <v>151</v>
      </c>
    </row>
    <row r="62" spans="2:29" s="19" customFormat="1"/>
    <row r="63" spans="2:29" s="19" customFormat="1"/>
    <row r="64" spans="2:29" s="19" customFormat="1"/>
    <row r="65" s="19" customFormat="1"/>
  </sheetData>
  <mergeCells count="30">
    <mergeCell ref="B49:B51"/>
    <mergeCell ref="B52:B54"/>
    <mergeCell ref="B40:B42"/>
    <mergeCell ref="B43:B45"/>
    <mergeCell ref="B22:B24"/>
    <mergeCell ref="B25:B27"/>
    <mergeCell ref="B28:B30"/>
    <mergeCell ref="B31:B33"/>
    <mergeCell ref="B46:B48"/>
    <mergeCell ref="O5:S5"/>
    <mergeCell ref="Y5:AC5"/>
    <mergeCell ref="B13:B15"/>
    <mergeCell ref="B16:B18"/>
    <mergeCell ref="B19:B21"/>
    <mergeCell ref="AA4:AC4"/>
    <mergeCell ref="B10:B12"/>
    <mergeCell ref="T5:X5"/>
    <mergeCell ref="E5:I5"/>
    <mergeCell ref="D60:AC60"/>
    <mergeCell ref="B58:C58"/>
    <mergeCell ref="B59:C59"/>
    <mergeCell ref="B60:C60"/>
    <mergeCell ref="C5:D6"/>
    <mergeCell ref="B5:B6"/>
    <mergeCell ref="B7:B9"/>
    <mergeCell ref="D58:AC58"/>
    <mergeCell ref="D59:AC59"/>
    <mergeCell ref="B34:B36"/>
    <mergeCell ref="B37:B39"/>
    <mergeCell ref="J5:N5"/>
  </mergeCells>
  <phoneticPr fontId="2" type="noConversion"/>
  <pageMargins left="0.63" right="0.11811023622047245" top="0.61" bottom="0.63" header="0.26" footer="0.34"/>
  <pageSetup paperSize="9" scale="80" orientation="landscape" horizont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B2:AC79"/>
  <sheetViews>
    <sheetView zoomScale="84" zoomScaleNormal="100" workbookViewId="0">
      <pane ySplit="8" topLeftCell="A9" activePane="bottomLeft" state="frozen"/>
      <selection pane="bottomLeft" activeCell="B9" sqref="B9:B11"/>
    </sheetView>
  </sheetViews>
  <sheetFormatPr defaultRowHeight="13.5"/>
  <cols>
    <col min="1" max="1" width="1.33203125" customWidth="1"/>
    <col min="2" max="2" width="20.77734375" customWidth="1"/>
    <col min="3" max="3" width="6.109375" customWidth="1"/>
    <col min="4" max="4" width="5.88671875" customWidth="1"/>
    <col min="5" max="29" width="4.88671875" customWidth="1"/>
  </cols>
  <sheetData>
    <row r="2" spans="2:29" ht="24" customHeight="1"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15.75" customHeight="1" thickBot="1">
      <c r="B3" s="18"/>
      <c r="C3" s="18"/>
      <c r="D3" s="18"/>
      <c r="E3" s="18"/>
      <c r="F3" s="18"/>
      <c r="G3" s="18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975" t="s">
        <v>29</v>
      </c>
      <c r="AB3" s="975"/>
      <c r="AC3" s="975"/>
    </row>
    <row r="4" spans="2:29" ht="22.5" customHeight="1">
      <c r="B4" s="1038" t="s">
        <v>51</v>
      </c>
      <c r="C4" s="976" t="s">
        <v>69</v>
      </c>
      <c r="D4" s="973" t="s">
        <v>66</v>
      </c>
      <c r="E4" s="976" t="s">
        <v>18</v>
      </c>
      <c r="F4" s="977"/>
      <c r="G4" s="977"/>
      <c r="H4" s="977"/>
      <c r="I4" s="978"/>
      <c r="J4" s="980" t="s">
        <v>19</v>
      </c>
      <c r="K4" s="977"/>
      <c r="L4" s="977"/>
      <c r="M4" s="977"/>
      <c r="N4" s="981"/>
      <c r="O4" s="976" t="s">
        <v>25</v>
      </c>
      <c r="P4" s="977"/>
      <c r="Q4" s="977"/>
      <c r="R4" s="977"/>
      <c r="S4" s="978"/>
      <c r="T4" s="980" t="s">
        <v>26</v>
      </c>
      <c r="U4" s="977"/>
      <c r="V4" s="977"/>
      <c r="W4" s="977"/>
      <c r="X4" s="981"/>
      <c r="Y4" s="976" t="s">
        <v>27</v>
      </c>
      <c r="Z4" s="977"/>
      <c r="AA4" s="977"/>
      <c r="AB4" s="977"/>
      <c r="AC4" s="979"/>
    </row>
    <row r="5" spans="2:29" ht="22.5" customHeight="1" thickBot="1">
      <c r="B5" s="1039"/>
      <c r="C5" s="1040"/>
      <c r="D5" s="974"/>
      <c r="E5" s="84" t="s">
        <v>24</v>
      </c>
      <c r="F5" s="85" t="s">
        <v>20</v>
      </c>
      <c r="G5" s="85" t="s">
        <v>21</v>
      </c>
      <c r="H5" s="85" t="s">
        <v>22</v>
      </c>
      <c r="I5" s="86" t="s">
        <v>23</v>
      </c>
      <c r="J5" s="87" t="s">
        <v>24</v>
      </c>
      <c r="K5" s="85" t="s">
        <v>20</v>
      </c>
      <c r="L5" s="85" t="s">
        <v>21</v>
      </c>
      <c r="M5" s="85" t="s">
        <v>22</v>
      </c>
      <c r="N5" s="88" t="s">
        <v>23</v>
      </c>
      <c r="O5" s="84" t="s">
        <v>24</v>
      </c>
      <c r="P5" s="85" t="s">
        <v>20</v>
      </c>
      <c r="Q5" s="85" t="s">
        <v>21</v>
      </c>
      <c r="R5" s="85" t="s">
        <v>22</v>
      </c>
      <c r="S5" s="86" t="s">
        <v>23</v>
      </c>
      <c r="T5" s="87" t="s">
        <v>24</v>
      </c>
      <c r="U5" s="85" t="s">
        <v>20</v>
      </c>
      <c r="V5" s="85" t="s">
        <v>21</v>
      </c>
      <c r="W5" s="85" t="s">
        <v>22</v>
      </c>
      <c r="X5" s="88" t="s">
        <v>23</v>
      </c>
      <c r="Y5" s="84" t="s">
        <v>24</v>
      </c>
      <c r="Z5" s="85" t="s">
        <v>20</v>
      </c>
      <c r="AA5" s="85" t="s">
        <v>21</v>
      </c>
      <c r="AB5" s="85" t="s">
        <v>22</v>
      </c>
      <c r="AC5" s="89" t="s">
        <v>23</v>
      </c>
    </row>
    <row r="6" spans="2:29" s="14" customFormat="1" ht="21" customHeight="1" thickTop="1">
      <c r="B6" s="1034" t="s">
        <v>71</v>
      </c>
      <c r="C6" s="230" t="s">
        <v>90</v>
      </c>
      <c r="D6" s="231">
        <f t="shared" ref="D6:D23" si="0">SUM(E6+J6+O6+T6+Y6)</f>
        <v>43</v>
      </c>
      <c r="E6" s="232">
        <f t="shared" ref="E6:E11" si="1">SUM(F6:I6)</f>
        <v>2</v>
      </c>
      <c r="F6" s="336">
        <f t="shared" ref="F6:I8" si="2">F9+F39+F51+F12+F15+F18+F21+F24+F27+F30+F33+F36+F42+F45+F48</f>
        <v>2</v>
      </c>
      <c r="G6" s="336">
        <f t="shared" si="2"/>
        <v>0</v>
      </c>
      <c r="H6" s="336">
        <f t="shared" si="2"/>
        <v>0</v>
      </c>
      <c r="I6" s="336">
        <f t="shared" si="2"/>
        <v>0</v>
      </c>
      <c r="J6" s="232">
        <f t="shared" ref="J6:J11" si="3">SUM(K6:N6)</f>
        <v>21</v>
      </c>
      <c r="K6" s="336">
        <f t="shared" ref="K6:N8" si="4">K9+K39+K51+K12+K15+K18+K21+K24+K27+K30+K33+K36+K42+K45+K48</f>
        <v>0</v>
      </c>
      <c r="L6" s="336">
        <f t="shared" si="4"/>
        <v>17</v>
      </c>
      <c r="M6" s="336">
        <f t="shared" si="4"/>
        <v>4</v>
      </c>
      <c r="N6" s="336">
        <f t="shared" si="4"/>
        <v>0</v>
      </c>
      <c r="O6" s="232">
        <f t="shared" ref="O6:O11" si="5">SUM(P6:S6)</f>
        <v>14</v>
      </c>
      <c r="P6" s="336">
        <f t="shared" ref="P6:S8" si="6">P9+P39+P51+P12+P15+P18+P21+P24+P27+P30+P33+P36+P42+P45+P48</f>
        <v>3</v>
      </c>
      <c r="Q6" s="336">
        <f t="shared" si="6"/>
        <v>2</v>
      </c>
      <c r="R6" s="336">
        <f t="shared" si="6"/>
        <v>9</v>
      </c>
      <c r="S6" s="336">
        <f t="shared" si="6"/>
        <v>0</v>
      </c>
      <c r="T6" s="233">
        <f t="shared" ref="T6:T11" si="7">SUM(U6:X6)</f>
        <v>6</v>
      </c>
      <c r="U6" s="336">
        <f t="shared" ref="U6:X8" si="8">U9+U39+U51+U12+U15+U18+U21+U24+U27+U30+U33+U36+U42+U45+U48</f>
        <v>0</v>
      </c>
      <c r="V6" s="336">
        <f t="shared" si="8"/>
        <v>0</v>
      </c>
      <c r="W6" s="336">
        <f t="shared" si="8"/>
        <v>6</v>
      </c>
      <c r="X6" s="336">
        <f t="shared" si="8"/>
        <v>0</v>
      </c>
      <c r="Y6" s="232">
        <f t="shared" ref="Y6:Y11" si="9">SUM(Z6:AC6)</f>
        <v>0</v>
      </c>
      <c r="Z6" s="336">
        <f t="shared" ref="Z6:AC8" si="10">Z9+Z39+Z51+Z12+Z15+Z18+Z21+Z24+Z27+Z30+Z33+Z36+Z42+Z45+Z48</f>
        <v>0</v>
      </c>
      <c r="AA6" s="336">
        <f t="shared" si="10"/>
        <v>0</v>
      </c>
      <c r="AB6" s="336">
        <f t="shared" si="10"/>
        <v>0</v>
      </c>
      <c r="AC6" s="336">
        <f t="shared" si="10"/>
        <v>0</v>
      </c>
    </row>
    <row r="7" spans="2:29" s="14" customFormat="1" ht="21" customHeight="1">
      <c r="B7" s="1035"/>
      <c r="C7" s="234" t="s">
        <v>15</v>
      </c>
      <c r="D7" s="235">
        <f>SUM(E7+J7+O7+T7+Y7)</f>
        <v>40</v>
      </c>
      <c r="E7" s="236">
        <f t="shared" si="1"/>
        <v>0</v>
      </c>
      <c r="F7" s="237">
        <f t="shared" si="2"/>
        <v>0</v>
      </c>
      <c r="G7" s="237">
        <f t="shared" si="2"/>
        <v>0</v>
      </c>
      <c r="H7" s="237">
        <f t="shared" si="2"/>
        <v>0</v>
      </c>
      <c r="I7" s="237">
        <f t="shared" si="2"/>
        <v>0</v>
      </c>
      <c r="J7" s="236">
        <f t="shared" si="3"/>
        <v>20</v>
      </c>
      <c r="K7" s="237">
        <f t="shared" si="4"/>
        <v>0</v>
      </c>
      <c r="L7" s="237">
        <f t="shared" si="4"/>
        <v>16</v>
      </c>
      <c r="M7" s="237">
        <f t="shared" si="4"/>
        <v>4</v>
      </c>
      <c r="N7" s="237">
        <f t="shared" si="4"/>
        <v>0</v>
      </c>
      <c r="O7" s="236">
        <f t="shared" si="5"/>
        <v>14</v>
      </c>
      <c r="P7" s="237">
        <f t="shared" si="6"/>
        <v>3</v>
      </c>
      <c r="Q7" s="237">
        <f t="shared" si="6"/>
        <v>2</v>
      </c>
      <c r="R7" s="237">
        <f t="shared" si="6"/>
        <v>9</v>
      </c>
      <c r="S7" s="237">
        <f t="shared" si="6"/>
        <v>0</v>
      </c>
      <c r="T7" s="238">
        <f t="shared" si="7"/>
        <v>6</v>
      </c>
      <c r="U7" s="237">
        <f t="shared" si="8"/>
        <v>0</v>
      </c>
      <c r="V7" s="237">
        <f t="shared" si="8"/>
        <v>0</v>
      </c>
      <c r="W7" s="237">
        <f t="shared" si="8"/>
        <v>6</v>
      </c>
      <c r="X7" s="237">
        <f t="shared" si="8"/>
        <v>0</v>
      </c>
      <c r="Y7" s="236">
        <f t="shared" si="9"/>
        <v>0</v>
      </c>
      <c r="Z7" s="237">
        <f t="shared" si="10"/>
        <v>0</v>
      </c>
      <c r="AA7" s="237">
        <f t="shared" si="10"/>
        <v>0</v>
      </c>
      <c r="AB7" s="237">
        <f t="shared" si="10"/>
        <v>0</v>
      </c>
      <c r="AC7" s="237">
        <f t="shared" si="10"/>
        <v>0</v>
      </c>
    </row>
    <row r="8" spans="2:29" s="14" customFormat="1" ht="21" customHeight="1" thickBot="1">
      <c r="B8" s="1035"/>
      <c r="C8" s="239" t="s">
        <v>16</v>
      </c>
      <c r="D8" s="240">
        <f t="shared" si="0"/>
        <v>3</v>
      </c>
      <c r="E8" s="241">
        <f t="shared" si="1"/>
        <v>2</v>
      </c>
      <c r="F8" s="225">
        <f t="shared" si="2"/>
        <v>2</v>
      </c>
      <c r="G8" s="225">
        <f t="shared" si="2"/>
        <v>0</v>
      </c>
      <c r="H8" s="225">
        <f t="shared" si="2"/>
        <v>0</v>
      </c>
      <c r="I8" s="225">
        <f t="shared" si="2"/>
        <v>0</v>
      </c>
      <c r="J8" s="224">
        <f t="shared" si="3"/>
        <v>1</v>
      </c>
      <c r="K8" s="225">
        <f t="shared" si="4"/>
        <v>0</v>
      </c>
      <c r="L8" s="225">
        <f t="shared" si="4"/>
        <v>1</v>
      </c>
      <c r="M8" s="225">
        <f t="shared" si="4"/>
        <v>0</v>
      </c>
      <c r="N8" s="225">
        <f t="shared" si="4"/>
        <v>0</v>
      </c>
      <c r="O8" s="224">
        <f t="shared" si="5"/>
        <v>0</v>
      </c>
      <c r="P8" s="225">
        <f t="shared" si="6"/>
        <v>0</v>
      </c>
      <c r="Q8" s="225">
        <f t="shared" si="6"/>
        <v>0</v>
      </c>
      <c r="R8" s="225">
        <f t="shared" si="6"/>
        <v>0</v>
      </c>
      <c r="S8" s="225">
        <f t="shared" si="6"/>
        <v>0</v>
      </c>
      <c r="T8" s="242">
        <f t="shared" si="7"/>
        <v>0</v>
      </c>
      <c r="U8" s="225">
        <f t="shared" si="8"/>
        <v>0</v>
      </c>
      <c r="V8" s="225">
        <f t="shared" si="8"/>
        <v>0</v>
      </c>
      <c r="W8" s="225">
        <f t="shared" si="8"/>
        <v>0</v>
      </c>
      <c r="X8" s="225">
        <f t="shared" si="8"/>
        <v>0</v>
      </c>
      <c r="Y8" s="241">
        <f t="shared" si="9"/>
        <v>0</v>
      </c>
      <c r="Z8" s="225">
        <f t="shared" si="10"/>
        <v>0</v>
      </c>
      <c r="AA8" s="225">
        <f t="shared" si="10"/>
        <v>0</v>
      </c>
      <c r="AB8" s="225">
        <f t="shared" si="10"/>
        <v>0</v>
      </c>
      <c r="AC8" s="225">
        <f t="shared" si="10"/>
        <v>0</v>
      </c>
    </row>
    <row r="9" spans="2:29" s="14" customFormat="1" ht="21" customHeight="1">
      <c r="B9" s="1036" t="s">
        <v>282</v>
      </c>
      <c r="C9" s="114" t="s">
        <v>72</v>
      </c>
      <c r="D9" s="115">
        <f t="shared" si="0"/>
        <v>8</v>
      </c>
      <c r="E9" s="116">
        <f t="shared" si="1"/>
        <v>2</v>
      </c>
      <c r="F9" s="117">
        <f>F10+F11</f>
        <v>2</v>
      </c>
      <c r="G9" s="117">
        <f>G10+G11</f>
        <v>0</v>
      </c>
      <c r="H9" s="117">
        <f>H10+H11</f>
        <v>0</v>
      </c>
      <c r="I9" s="118">
        <f>I10+I11</f>
        <v>0</v>
      </c>
      <c r="J9" s="119">
        <f t="shared" si="3"/>
        <v>3</v>
      </c>
      <c r="K9" s="117">
        <f>K10+K11</f>
        <v>0</v>
      </c>
      <c r="L9" s="117">
        <f>L10+L11</f>
        <v>3</v>
      </c>
      <c r="M9" s="117">
        <f>M10+M11</f>
        <v>0</v>
      </c>
      <c r="N9" s="117">
        <f>N10+N11</f>
        <v>0</v>
      </c>
      <c r="O9" s="116">
        <f t="shared" si="5"/>
        <v>3</v>
      </c>
      <c r="P9" s="117">
        <f>P10+P11</f>
        <v>0</v>
      </c>
      <c r="Q9" s="117">
        <f>Q10+Q11</f>
        <v>1</v>
      </c>
      <c r="R9" s="117">
        <f>R10+R11</f>
        <v>2</v>
      </c>
      <c r="S9" s="118">
        <f>S10+S11</f>
        <v>0</v>
      </c>
      <c r="T9" s="119">
        <f t="shared" si="7"/>
        <v>0</v>
      </c>
      <c r="U9" s="117">
        <f>U10+U11</f>
        <v>0</v>
      </c>
      <c r="V9" s="117">
        <f>V10+V11</f>
        <v>0</v>
      </c>
      <c r="W9" s="117">
        <f>W10+W11</f>
        <v>0</v>
      </c>
      <c r="X9" s="117">
        <f>X10+X11</f>
        <v>0</v>
      </c>
      <c r="Y9" s="116">
        <f t="shared" si="9"/>
        <v>0</v>
      </c>
      <c r="Z9" s="117">
        <f>Z10+Z11</f>
        <v>0</v>
      </c>
      <c r="AA9" s="117">
        <f>AA10+AA11</f>
        <v>0</v>
      </c>
      <c r="AB9" s="117">
        <f>AB10+AB11</f>
        <v>0</v>
      </c>
      <c r="AC9" s="120">
        <f>AC10+AC11</f>
        <v>0</v>
      </c>
    </row>
    <row r="10" spans="2:29" s="14" customFormat="1" ht="21" customHeight="1">
      <c r="B10" s="1037"/>
      <c r="C10" s="102" t="s">
        <v>15</v>
      </c>
      <c r="D10" s="45">
        <f t="shared" si="0"/>
        <v>5</v>
      </c>
      <c r="E10" s="37">
        <f t="shared" si="1"/>
        <v>0</v>
      </c>
      <c r="F10" s="29"/>
      <c r="G10" s="29"/>
      <c r="H10" s="29"/>
      <c r="I10" s="38"/>
      <c r="J10" s="35">
        <f t="shared" si="3"/>
        <v>2</v>
      </c>
      <c r="K10" s="29"/>
      <c r="L10" s="29">
        <v>2</v>
      </c>
      <c r="M10" s="29"/>
      <c r="N10" s="33"/>
      <c r="O10" s="37">
        <f t="shared" si="5"/>
        <v>3</v>
      </c>
      <c r="P10" s="29"/>
      <c r="Q10" s="29">
        <v>1</v>
      </c>
      <c r="R10" s="29">
        <v>2</v>
      </c>
      <c r="S10" s="38"/>
      <c r="T10" s="35">
        <f t="shared" si="7"/>
        <v>0</v>
      </c>
      <c r="U10" s="29"/>
      <c r="V10" s="29"/>
      <c r="W10" s="29"/>
      <c r="X10" s="33"/>
      <c r="Y10" s="37">
        <f t="shared" si="9"/>
        <v>0</v>
      </c>
      <c r="Z10" s="29"/>
      <c r="AA10" s="29"/>
      <c r="AB10" s="29"/>
      <c r="AC10" s="30"/>
    </row>
    <row r="11" spans="2:29" s="14" customFormat="1" ht="21" customHeight="1">
      <c r="B11" s="1037"/>
      <c r="C11" s="103" t="s">
        <v>70</v>
      </c>
      <c r="D11" s="104">
        <f t="shared" si="0"/>
        <v>3</v>
      </c>
      <c r="E11" s="109">
        <f t="shared" si="1"/>
        <v>2</v>
      </c>
      <c r="F11" s="110">
        <v>2</v>
      </c>
      <c r="G11" s="110"/>
      <c r="H11" s="110"/>
      <c r="I11" s="111"/>
      <c r="J11" s="112">
        <f t="shared" si="3"/>
        <v>1</v>
      </c>
      <c r="K11" s="110"/>
      <c r="L11" s="110">
        <v>1</v>
      </c>
      <c r="M11" s="110"/>
      <c r="N11" s="113"/>
      <c r="O11" s="109">
        <f t="shared" si="5"/>
        <v>0</v>
      </c>
      <c r="P11" s="110"/>
      <c r="Q11" s="110"/>
      <c r="R11" s="110"/>
      <c r="S11" s="111"/>
      <c r="T11" s="112">
        <f t="shared" si="7"/>
        <v>0</v>
      </c>
      <c r="U11" s="110"/>
      <c r="V11" s="110"/>
      <c r="W11" s="110"/>
      <c r="X11" s="113"/>
      <c r="Y11" s="109">
        <f t="shared" si="9"/>
        <v>0</v>
      </c>
      <c r="Z11" s="110"/>
      <c r="AA11" s="110"/>
      <c r="AB11" s="110"/>
      <c r="AC11" s="121"/>
    </row>
    <row r="12" spans="2:29" s="14" customFormat="1" ht="21" customHeight="1">
      <c r="B12" s="1045" t="s">
        <v>288</v>
      </c>
      <c r="C12" s="105" t="s">
        <v>24</v>
      </c>
      <c r="D12" s="106">
        <f t="shared" si="0"/>
        <v>3</v>
      </c>
      <c r="E12" s="40">
        <f>SUM(F12:I12)</f>
        <v>0</v>
      </c>
      <c r="F12" s="41">
        <f>F13+F14</f>
        <v>0</v>
      </c>
      <c r="G12" s="41">
        <f>G13+G14</f>
        <v>0</v>
      </c>
      <c r="H12" s="41">
        <f>H13+H14</f>
        <v>0</v>
      </c>
      <c r="I12" s="42">
        <f>I13+I14</f>
        <v>0</v>
      </c>
      <c r="J12" s="43">
        <f>SUM(K12:N12)</f>
        <v>2</v>
      </c>
      <c r="K12" s="41">
        <f>K13+K14</f>
        <v>0</v>
      </c>
      <c r="L12" s="41">
        <f>L13+L14</f>
        <v>2</v>
      </c>
      <c r="M12" s="41">
        <f>M13+M14</f>
        <v>0</v>
      </c>
      <c r="N12" s="41">
        <f>N13+N14</f>
        <v>0</v>
      </c>
      <c r="O12" s="40">
        <f>SUM(P12:S12)</f>
        <v>1</v>
      </c>
      <c r="P12" s="41">
        <f>P13+P14</f>
        <v>0</v>
      </c>
      <c r="Q12" s="41">
        <f>Q13+Q14</f>
        <v>0</v>
      </c>
      <c r="R12" s="41">
        <f>R13+R14</f>
        <v>1</v>
      </c>
      <c r="S12" s="42">
        <f>S13+S14</f>
        <v>0</v>
      </c>
      <c r="T12" s="43">
        <f>SUM(U12:X12)</f>
        <v>0</v>
      </c>
      <c r="U12" s="41">
        <f>U13+U14</f>
        <v>0</v>
      </c>
      <c r="V12" s="41">
        <f>V13+V14</f>
        <v>0</v>
      </c>
      <c r="W12" s="41">
        <f>W13+W14</f>
        <v>0</v>
      </c>
      <c r="X12" s="41">
        <f>X13+X14</f>
        <v>0</v>
      </c>
      <c r="Y12" s="40">
        <f>SUM(Z12:AC12)</f>
        <v>0</v>
      </c>
      <c r="Z12" s="41">
        <f>Z13+Z14</f>
        <v>0</v>
      </c>
      <c r="AA12" s="41">
        <f>AA13+AA14</f>
        <v>0</v>
      </c>
      <c r="AB12" s="41">
        <f>AB13+AB14</f>
        <v>0</v>
      </c>
      <c r="AC12" s="47">
        <f>AC13+AC14</f>
        <v>0</v>
      </c>
    </row>
    <row r="13" spans="2:29" s="14" customFormat="1" ht="21" customHeight="1">
      <c r="B13" s="1046"/>
      <c r="C13" s="102" t="s">
        <v>15</v>
      </c>
      <c r="D13" s="45">
        <f t="shared" si="0"/>
        <v>3</v>
      </c>
      <c r="E13" s="37">
        <f t="shared" ref="E13:E14" si="11">SUM(F13:I13)</f>
        <v>0</v>
      </c>
      <c r="F13" s="29"/>
      <c r="G13" s="29"/>
      <c r="H13" s="29"/>
      <c r="I13" s="38"/>
      <c r="J13" s="35">
        <f t="shared" ref="J13:J14" si="12">SUM(K13:N13)</f>
        <v>2</v>
      </c>
      <c r="K13" s="29"/>
      <c r="L13" s="29">
        <v>2</v>
      </c>
      <c r="M13" s="29"/>
      <c r="N13" s="33"/>
      <c r="O13" s="37">
        <f t="shared" ref="O13:O14" si="13">SUM(P13:S13)</f>
        <v>1</v>
      </c>
      <c r="P13" s="29"/>
      <c r="Q13" s="29"/>
      <c r="R13" s="29">
        <v>1</v>
      </c>
      <c r="S13" s="38"/>
      <c r="T13" s="35">
        <f t="shared" ref="T13:T14" si="14">SUM(U13:X13)</f>
        <v>0</v>
      </c>
      <c r="U13" s="29"/>
      <c r="V13" s="29"/>
      <c r="W13" s="29"/>
      <c r="X13" s="33"/>
      <c r="Y13" s="37">
        <f t="shared" ref="Y13:Y14" si="15">SUM(Z13:AC13)</f>
        <v>0</v>
      </c>
      <c r="Z13" s="29"/>
      <c r="AA13" s="29"/>
      <c r="AB13" s="29"/>
      <c r="AC13" s="30"/>
    </row>
    <row r="14" spans="2:29" s="14" customFormat="1" ht="21" customHeight="1">
      <c r="B14" s="1047"/>
      <c r="C14" s="107" t="s">
        <v>16</v>
      </c>
      <c r="D14" s="108">
        <f t="shared" si="0"/>
        <v>0</v>
      </c>
      <c r="E14" s="109">
        <f t="shared" si="11"/>
        <v>0</v>
      </c>
      <c r="F14" s="110"/>
      <c r="G14" s="110"/>
      <c r="H14" s="110"/>
      <c r="I14" s="111"/>
      <c r="J14" s="112">
        <f t="shared" si="12"/>
        <v>0</v>
      </c>
      <c r="K14" s="110"/>
      <c r="L14" s="110"/>
      <c r="M14" s="110"/>
      <c r="N14" s="113"/>
      <c r="O14" s="109">
        <f t="shared" si="13"/>
        <v>0</v>
      </c>
      <c r="P14" s="110"/>
      <c r="Q14" s="110"/>
      <c r="R14" s="110"/>
      <c r="S14" s="111"/>
      <c r="T14" s="112">
        <f t="shared" si="14"/>
        <v>0</v>
      </c>
      <c r="U14" s="110"/>
      <c r="V14" s="110"/>
      <c r="W14" s="110"/>
      <c r="X14" s="113"/>
      <c r="Y14" s="109">
        <f t="shared" si="15"/>
        <v>0</v>
      </c>
      <c r="Z14" s="110"/>
      <c r="AA14" s="110"/>
      <c r="AB14" s="110"/>
      <c r="AC14" s="121"/>
    </row>
    <row r="15" spans="2:29" s="14" customFormat="1" ht="21" customHeight="1">
      <c r="B15" s="1058" t="s">
        <v>272</v>
      </c>
      <c r="C15" s="105" t="s">
        <v>24</v>
      </c>
      <c r="D15" s="106">
        <f t="shared" si="0"/>
        <v>3</v>
      </c>
      <c r="E15" s="40">
        <f>SUM(F15:I15)</f>
        <v>0</v>
      </c>
      <c r="F15" s="41">
        <f>F16+F17</f>
        <v>0</v>
      </c>
      <c r="G15" s="41">
        <f>G16+G17</f>
        <v>0</v>
      </c>
      <c r="H15" s="41">
        <f>H16+H17</f>
        <v>0</v>
      </c>
      <c r="I15" s="42">
        <f>I16+I17</f>
        <v>0</v>
      </c>
      <c r="J15" s="43">
        <f>SUM(K15:N15)</f>
        <v>2</v>
      </c>
      <c r="K15" s="41">
        <f>K16+K17</f>
        <v>0</v>
      </c>
      <c r="L15" s="41">
        <f>L16+L17</f>
        <v>1</v>
      </c>
      <c r="M15" s="41">
        <f>M16+M17</f>
        <v>1</v>
      </c>
      <c r="N15" s="41">
        <f>N16+N17</f>
        <v>0</v>
      </c>
      <c r="O15" s="40">
        <f>SUM(P15:S15)</f>
        <v>1</v>
      </c>
      <c r="P15" s="41">
        <f>P16+P17</f>
        <v>0</v>
      </c>
      <c r="Q15" s="41">
        <f>Q16+Q17</f>
        <v>0</v>
      </c>
      <c r="R15" s="41">
        <f>R16+R17</f>
        <v>1</v>
      </c>
      <c r="S15" s="42">
        <f>S16+S17</f>
        <v>0</v>
      </c>
      <c r="T15" s="43">
        <f>SUM(U15:X15)</f>
        <v>0</v>
      </c>
      <c r="U15" s="41">
        <f>U16+U17</f>
        <v>0</v>
      </c>
      <c r="V15" s="41">
        <f>V16+V17</f>
        <v>0</v>
      </c>
      <c r="W15" s="41">
        <f>W16+W17</f>
        <v>0</v>
      </c>
      <c r="X15" s="41">
        <f>X16+X17</f>
        <v>0</v>
      </c>
      <c r="Y15" s="40">
        <f>SUM(Z15:AC15)</f>
        <v>0</v>
      </c>
      <c r="Z15" s="41">
        <f>Z16+Z17</f>
        <v>0</v>
      </c>
      <c r="AA15" s="41">
        <f>AA16+AA17</f>
        <v>0</v>
      </c>
      <c r="AB15" s="41">
        <f>AB16+AB17</f>
        <v>0</v>
      </c>
      <c r="AC15" s="47">
        <f>AC16+AC17</f>
        <v>0</v>
      </c>
    </row>
    <row r="16" spans="2:29" s="14" customFormat="1" ht="21" customHeight="1">
      <c r="B16" s="1059"/>
      <c r="C16" s="102" t="s">
        <v>15</v>
      </c>
      <c r="D16" s="45">
        <f t="shared" si="0"/>
        <v>3</v>
      </c>
      <c r="E16" s="37">
        <f t="shared" ref="E16:E17" si="16">SUM(F16:I16)</f>
        <v>0</v>
      </c>
      <c r="F16" s="29"/>
      <c r="G16" s="29"/>
      <c r="H16" s="29"/>
      <c r="I16" s="38"/>
      <c r="J16" s="35">
        <f t="shared" ref="J16:J17" si="17">SUM(K16:N16)</f>
        <v>2</v>
      </c>
      <c r="K16" s="29"/>
      <c r="L16" s="29">
        <v>1</v>
      </c>
      <c r="M16" s="29">
        <v>1</v>
      </c>
      <c r="N16" s="33"/>
      <c r="O16" s="37">
        <f t="shared" ref="O16:O17" si="18">SUM(P16:S16)</f>
        <v>1</v>
      </c>
      <c r="P16" s="29"/>
      <c r="Q16" s="29"/>
      <c r="R16" s="29">
        <v>1</v>
      </c>
      <c r="S16" s="38"/>
      <c r="T16" s="35">
        <f t="shared" ref="T16:T17" si="19">SUM(U16:X16)</f>
        <v>0</v>
      </c>
      <c r="U16" s="29"/>
      <c r="V16" s="29"/>
      <c r="W16" s="29"/>
      <c r="X16" s="33"/>
      <c r="Y16" s="37">
        <f t="shared" ref="Y16:Y17" si="20">SUM(Z16:AC16)</f>
        <v>0</v>
      </c>
      <c r="Z16" s="29"/>
      <c r="AA16" s="29"/>
      <c r="AB16" s="29"/>
      <c r="AC16" s="30"/>
    </row>
    <row r="17" spans="2:29" s="14" customFormat="1" ht="21" customHeight="1">
      <c r="B17" s="1060"/>
      <c r="C17" s="107" t="s">
        <v>16</v>
      </c>
      <c r="D17" s="108">
        <f t="shared" si="0"/>
        <v>0</v>
      </c>
      <c r="E17" s="109">
        <f t="shared" si="16"/>
        <v>0</v>
      </c>
      <c r="F17" s="110"/>
      <c r="G17" s="110"/>
      <c r="H17" s="110"/>
      <c r="I17" s="111"/>
      <c r="J17" s="112">
        <f t="shared" si="17"/>
        <v>0</v>
      </c>
      <c r="K17" s="110"/>
      <c r="L17" s="110"/>
      <c r="M17" s="110"/>
      <c r="N17" s="113"/>
      <c r="O17" s="109">
        <f t="shared" si="18"/>
        <v>0</v>
      </c>
      <c r="P17" s="110"/>
      <c r="Q17" s="110"/>
      <c r="R17" s="110"/>
      <c r="S17" s="111"/>
      <c r="T17" s="112">
        <f t="shared" si="19"/>
        <v>0</v>
      </c>
      <c r="U17" s="110"/>
      <c r="V17" s="110"/>
      <c r="W17" s="110"/>
      <c r="X17" s="113"/>
      <c r="Y17" s="109">
        <f t="shared" si="20"/>
        <v>0</v>
      </c>
      <c r="Z17" s="110"/>
      <c r="AA17" s="110"/>
      <c r="AB17" s="110"/>
      <c r="AC17" s="121"/>
    </row>
    <row r="18" spans="2:29" s="14" customFormat="1" ht="21" customHeight="1">
      <c r="B18" s="1059" t="s">
        <v>273</v>
      </c>
      <c r="C18" s="105" t="s">
        <v>24</v>
      </c>
      <c r="D18" s="106">
        <f t="shared" si="0"/>
        <v>2</v>
      </c>
      <c r="E18" s="40">
        <f>SUM(F18:I18)</f>
        <v>0</v>
      </c>
      <c r="F18" s="41">
        <f>F19+F20</f>
        <v>0</v>
      </c>
      <c r="G18" s="41">
        <f>G19+G20</f>
        <v>0</v>
      </c>
      <c r="H18" s="41">
        <f>H19+H20</f>
        <v>0</v>
      </c>
      <c r="I18" s="42">
        <f>I19+I20</f>
        <v>0</v>
      </c>
      <c r="J18" s="43">
        <f>SUM(K18:N18)</f>
        <v>1</v>
      </c>
      <c r="K18" s="41">
        <f>K19+K20</f>
        <v>0</v>
      </c>
      <c r="L18" s="41">
        <f>L19+L20</f>
        <v>1</v>
      </c>
      <c r="M18" s="41">
        <f>M19+M20</f>
        <v>0</v>
      </c>
      <c r="N18" s="41">
        <f>N19+N20</f>
        <v>0</v>
      </c>
      <c r="O18" s="40">
        <f>SUM(P18:S18)</f>
        <v>1</v>
      </c>
      <c r="P18" s="41">
        <f>P19+P20</f>
        <v>0</v>
      </c>
      <c r="Q18" s="41">
        <f>Q19+Q20</f>
        <v>0</v>
      </c>
      <c r="R18" s="41">
        <f>R19+R20</f>
        <v>1</v>
      </c>
      <c r="S18" s="42">
        <f>S19+S20</f>
        <v>0</v>
      </c>
      <c r="T18" s="43">
        <f>SUM(U18:X18)</f>
        <v>0</v>
      </c>
      <c r="U18" s="41">
        <f>U19+U20</f>
        <v>0</v>
      </c>
      <c r="V18" s="41">
        <f>V19+V20</f>
        <v>0</v>
      </c>
      <c r="W18" s="41">
        <f>W19+W20</f>
        <v>0</v>
      </c>
      <c r="X18" s="41">
        <f>X19+X20</f>
        <v>0</v>
      </c>
      <c r="Y18" s="40">
        <f>SUM(Z18:AC18)</f>
        <v>0</v>
      </c>
      <c r="Z18" s="41">
        <f>Z19+Z20</f>
        <v>0</v>
      </c>
      <c r="AA18" s="41">
        <f>AA19+AA20</f>
        <v>0</v>
      </c>
      <c r="AB18" s="41">
        <f>AB19+AB20</f>
        <v>0</v>
      </c>
      <c r="AC18" s="47">
        <f>AC19+AC20</f>
        <v>0</v>
      </c>
    </row>
    <row r="19" spans="2:29" s="14" customFormat="1" ht="21" customHeight="1">
      <c r="B19" s="1059"/>
      <c r="C19" s="102" t="s">
        <v>15</v>
      </c>
      <c r="D19" s="45">
        <f t="shared" si="0"/>
        <v>2</v>
      </c>
      <c r="E19" s="37">
        <f t="shared" ref="E19:E20" si="21">SUM(F19:I19)</f>
        <v>0</v>
      </c>
      <c r="F19" s="29"/>
      <c r="G19" s="29"/>
      <c r="H19" s="29"/>
      <c r="I19" s="38"/>
      <c r="J19" s="35">
        <f t="shared" ref="J19:J20" si="22">SUM(K19:N19)</f>
        <v>1</v>
      </c>
      <c r="K19" s="29"/>
      <c r="L19" s="29">
        <v>1</v>
      </c>
      <c r="M19" s="29"/>
      <c r="N19" s="33"/>
      <c r="O19" s="37">
        <f t="shared" ref="O19:O20" si="23">SUM(P19:S19)</f>
        <v>1</v>
      </c>
      <c r="P19" s="29"/>
      <c r="Q19" s="29"/>
      <c r="R19" s="29">
        <v>1</v>
      </c>
      <c r="S19" s="38"/>
      <c r="T19" s="35">
        <f t="shared" ref="T19:T20" si="24">SUM(U19:X19)</f>
        <v>0</v>
      </c>
      <c r="U19" s="29"/>
      <c r="V19" s="29"/>
      <c r="W19" s="29"/>
      <c r="X19" s="33"/>
      <c r="Y19" s="37">
        <f t="shared" ref="Y19:Y20" si="25">SUM(Z19:AC19)</f>
        <v>0</v>
      </c>
      <c r="Z19" s="29"/>
      <c r="AA19" s="29"/>
      <c r="AB19" s="29"/>
      <c r="AC19" s="30"/>
    </row>
    <row r="20" spans="2:29" s="14" customFormat="1" ht="21" customHeight="1">
      <c r="B20" s="1059"/>
      <c r="C20" s="107" t="s">
        <v>16</v>
      </c>
      <c r="D20" s="108">
        <f t="shared" si="0"/>
        <v>0</v>
      </c>
      <c r="E20" s="109">
        <f t="shared" si="21"/>
        <v>0</v>
      </c>
      <c r="F20" s="110"/>
      <c r="G20" s="110"/>
      <c r="H20" s="110"/>
      <c r="I20" s="111"/>
      <c r="J20" s="112">
        <f t="shared" si="22"/>
        <v>0</v>
      </c>
      <c r="K20" s="110"/>
      <c r="L20" s="110"/>
      <c r="M20" s="110"/>
      <c r="N20" s="113"/>
      <c r="O20" s="109">
        <f t="shared" si="23"/>
        <v>0</v>
      </c>
      <c r="P20" s="110"/>
      <c r="Q20" s="110"/>
      <c r="R20" s="110"/>
      <c r="S20" s="111"/>
      <c r="T20" s="112">
        <f t="shared" si="24"/>
        <v>0</v>
      </c>
      <c r="U20" s="110"/>
      <c r="V20" s="110"/>
      <c r="W20" s="110"/>
      <c r="X20" s="113"/>
      <c r="Y20" s="109">
        <f t="shared" si="25"/>
        <v>0</v>
      </c>
      <c r="Z20" s="110"/>
      <c r="AA20" s="110"/>
      <c r="AB20" s="110"/>
      <c r="AC20" s="121"/>
    </row>
    <row r="21" spans="2:29" s="14" customFormat="1" ht="21" customHeight="1">
      <c r="B21" s="1058" t="s">
        <v>293</v>
      </c>
      <c r="C21" s="105" t="s">
        <v>24</v>
      </c>
      <c r="D21" s="106">
        <f t="shared" si="0"/>
        <v>3</v>
      </c>
      <c r="E21" s="40">
        <f>SUM(F21:I21)</f>
        <v>0</v>
      </c>
      <c r="F21" s="41">
        <f>F22+F23</f>
        <v>0</v>
      </c>
      <c r="G21" s="41">
        <f>G22+G23</f>
        <v>0</v>
      </c>
      <c r="H21" s="41">
        <f>H22+H23</f>
        <v>0</v>
      </c>
      <c r="I21" s="42">
        <f>I22+I23</f>
        <v>0</v>
      </c>
      <c r="J21" s="43">
        <f>SUM(K21:N21)</f>
        <v>1</v>
      </c>
      <c r="K21" s="41">
        <f>K22+K23</f>
        <v>0</v>
      </c>
      <c r="L21" s="41">
        <f>L22+L23</f>
        <v>1</v>
      </c>
      <c r="M21" s="41">
        <f>M22+M23</f>
        <v>0</v>
      </c>
      <c r="N21" s="41">
        <f>N22+N23</f>
        <v>0</v>
      </c>
      <c r="O21" s="40">
        <f>SUM(P21:S21)</f>
        <v>1</v>
      </c>
      <c r="P21" s="41">
        <f>P22+P23</f>
        <v>0</v>
      </c>
      <c r="Q21" s="41">
        <f>Q22+Q23</f>
        <v>1</v>
      </c>
      <c r="R21" s="41">
        <f>R22+R23</f>
        <v>0</v>
      </c>
      <c r="S21" s="42">
        <f>S22+S23</f>
        <v>0</v>
      </c>
      <c r="T21" s="43">
        <f>SUM(U21:X21)</f>
        <v>1</v>
      </c>
      <c r="U21" s="41">
        <f>U22+U23</f>
        <v>0</v>
      </c>
      <c r="V21" s="41">
        <f>V22+V23</f>
        <v>0</v>
      </c>
      <c r="W21" s="41">
        <f>W22+W23</f>
        <v>1</v>
      </c>
      <c r="X21" s="41">
        <f>X22+X23</f>
        <v>0</v>
      </c>
      <c r="Y21" s="40">
        <f>SUM(Z21:AC21)</f>
        <v>0</v>
      </c>
      <c r="Z21" s="41">
        <f>Z22+Z23</f>
        <v>0</v>
      </c>
      <c r="AA21" s="41">
        <f>AA22+AA23</f>
        <v>0</v>
      </c>
      <c r="AB21" s="41">
        <f>AB22+AB23</f>
        <v>0</v>
      </c>
      <c r="AC21" s="47">
        <f>AC22+AC23</f>
        <v>0</v>
      </c>
    </row>
    <row r="22" spans="2:29" s="14" customFormat="1" ht="21" customHeight="1">
      <c r="B22" s="1059"/>
      <c r="C22" s="102" t="s">
        <v>15</v>
      </c>
      <c r="D22" s="45">
        <f t="shared" si="0"/>
        <v>3</v>
      </c>
      <c r="E22" s="37">
        <f t="shared" ref="E22:E23" si="26">SUM(F22:I22)</f>
        <v>0</v>
      </c>
      <c r="F22" s="29"/>
      <c r="G22" s="29"/>
      <c r="H22" s="29"/>
      <c r="I22" s="38"/>
      <c r="J22" s="35">
        <f t="shared" ref="J22:J23" si="27">SUM(K22:N22)</f>
        <v>1</v>
      </c>
      <c r="K22" s="29"/>
      <c r="L22" s="29">
        <v>1</v>
      </c>
      <c r="M22" s="29"/>
      <c r="N22" s="33"/>
      <c r="O22" s="37">
        <f t="shared" ref="O22:O23" si="28">SUM(P22:S22)</f>
        <v>1</v>
      </c>
      <c r="P22" s="29"/>
      <c r="Q22" s="29">
        <v>1</v>
      </c>
      <c r="R22" s="29"/>
      <c r="S22" s="38"/>
      <c r="T22" s="35">
        <f t="shared" ref="T22:T23" si="29">SUM(U22:X22)</f>
        <v>1</v>
      </c>
      <c r="U22" s="29"/>
      <c r="V22" s="29"/>
      <c r="W22" s="29">
        <v>1</v>
      </c>
      <c r="X22" s="33"/>
      <c r="Y22" s="37">
        <f t="shared" ref="Y22:Y23" si="30">SUM(Z22:AC22)</f>
        <v>0</v>
      </c>
      <c r="Z22" s="29"/>
      <c r="AA22" s="29"/>
      <c r="AB22" s="29"/>
      <c r="AC22" s="30"/>
    </row>
    <row r="23" spans="2:29" s="14" customFormat="1" ht="21" customHeight="1">
      <c r="B23" s="1060"/>
      <c r="C23" s="107" t="s">
        <v>16</v>
      </c>
      <c r="D23" s="108">
        <f t="shared" si="0"/>
        <v>0</v>
      </c>
      <c r="E23" s="109">
        <f t="shared" si="26"/>
        <v>0</v>
      </c>
      <c r="F23" s="110"/>
      <c r="G23" s="110"/>
      <c r="H23" s="110"/>
      <c r="I23" s="111"/>
      <c r="J23" s="112">
        <f t="shared" si="27"/>
        <v>0</v>
      </c>
      <c r="K23" s="110"/>
      <c r="L23" s="110"/>
      <c r="M23" s="110"/>
      <c r="N23" s="113"/>
      <c r="O23" s="109">
        <f t="shared" si="28"/>
        <v>0</v>
      </c>
      <c r="P23" s="110"/>
      <c r="Q23" s="110"/>
      <c r="R23" s="110"/>
      <c r="S23" s="111"/>
      <c r="T23" s="112">
        <f t="shared" si="29"/>
        <v>0</v>
      </c>
      <c r="U23" s="110"/>
      <c r="V23" s="110"/>
      <c r="W23" s="110"/>
      <c r="X23" s="113"/>
      <c r="Y23" s="109">
        <f t="shared" si="30"/>
        <v>0</v>
      </c>
      <c r="Z23" s="110"/>
      <c r="AA23" s="110"/>
      <c r="AB23" s="110"/>
      <c r="AC23" s="121"/>
    </row>
    <row r="24" spans="2:29" s="14" customFormat="1" ht="21" customHeight="1">
      <c r="B24" s="1061" t="s">
        <v>275</v>
      </c>
      <c r="C24" s="105" t="s">
        <v>24</v>
      </c>
      <c r="D24" s="106">
        <f t="shared" ref="D24:D41" si="31">SUM(E24+J24+O24+T24+Y24)</f>
        <v>3</v>
      </c>
      <c r="E24" s="40">
        <f>SUM(F24:I24)</f>
        <v>0</v>
      </c>
      <c r="F24" s="41">
        <f>F25+F26</f>
        <v>0</v>
      </c>
      <c r="G24" s="41">
        <f>G25+G26</f>
        <v>0</v>
      </c>
      <c r="H24" s="41">
        <f>H25+H26</f>
        <v>0</v>
      </c>
      <c r="I24" s="42">
        <f>I25+I26</f>
        <v>0</v>
      </c>
      <c r="J24" s="43">
        <f>SUM(K24:N24)</f>
        <v>2</v>
      </c>
      <c r="K24" s="41">
        <f>K25+K26</f>
        <v>0</v>
      </c>
      <c r="L24" s="41">
        <f>L25+L26</f>
        <v>1</v>
      </c>
      <c r="M24" s="41">
        <f>M25+M26</f>
        <v>1</v>
      </c>
      <c r="N24" s="41">
        <f>N25+N26</f>
        <v>0</v>
      </c>
      <c r="O24" s="40">
        <f>SUM(P24:S24)</f>
        <v>0</v>
      </c>
      <c r="P24" s="41">
        <f>P25+P26</f>
        <v>0</v>
      </c>
      <c r="Q24" s="41">
        <f>Q25+Q26</f>
        <v>0</v>
      </c>
      <c r="R24" s="41">
        <f>R25+R26</f>
        <v>0</v>
      </c>
      <c r="S24" s="42">
        <f>S25+S26</f>
        <v>0</v>
      </c>
      <c r="T24" s="43">
        <f>SUM(U24:X24)</f>
        <v>1</v>
      </c>
      <c r="U24" s="41">
        <f>U25+U26</f>
        <v>0</v>
      </c>
      <c r="V24" s="41">
        <f>V25+V26</f>
        <v>0</v>
      </c>
      <c r="W24" s="41">
        <f>W25+W26</f>
        <v>1</v>
      </c>
      <c r="X24" s="41">
        <f>X25+X26</f>
        <v>0</v>
      </c>
      <c r="Y24" s="40">
        <f>SUM(Z24:AC24)</f>
        <v>0</v>
      </c>
      <c r="Z24" s="41">
        <f>Z25+Z26</f>
        <v>0</v>
      </c>
      <c r="AA24" s="41">
        <f>AA25+AA26</f>
        <v>0</v>
      </c>
      <c r="AB24" s="41">
        <f>AB25+AB26</f>
        <v>0</v>
      </c>
      <c r="AC24" s="47">
        <f>AC25+AC26</f>
        <v>0</v>
      </c>
    </row>
    <row r="25" spans="2:29" s="14" customFormat="1" ht="21" customHeight="1">
      <c r="B25" s="1037"/>
      <c r="C25" s="102" t="s">
        <v>15</v>
      </c>
      <c r="D25" s="45">
        <f t="shared" si="31"/>
        <v>3</v>
      </c>
      <c r="E25" s="37">
        <f t="shared" ref="E25:E26" si="32">SUM(F25:I25)</f>
        <v>0</v>
      </c>
      <c r="F25" s="29"/>
      <c r="G25" s="29"/>
      <c r="H25" s="29"/>
      <c r="I25" s="38"/>
      <c r="J25" s="35">
        <f t="shared" ref="J25:J26" si="33">SUM(K25:N25)</f>
        <v>2</v>
      </c>
      <c r="K25" s="29"/>
      <c r="L25" s="29">
        <v>1</v>
      </c>
      <c r="M25" s="29">
        <v>1</v>
      </c>
      <c r="N25" s="33"/>
      <c r="O25" s="37">
        <f t="shared" ref="O25:O26" si="34">SUM(P25:S25)</f>
        <v>0</v>
      </c>
      <c r="P25" s="29"/>
      <c r="Q25" s="29"/>
      <c r="R25" s="29">
        <v>0</v>
      </c>
      <c r="S25" s="38"/>
      <c r="T25" s="35">
        <f t="shared" ref="T25:T26" si="35">SUM(U25:X25)</f>
        <v>1</v>
      </c>
      <c r="U25" s="29"/>
      <c r="V25" s="29"/>
      <c r="W25" s="29">
        <v>1</v>
      </c>
      <c r="X25" s="33"/>
      <c r="Y25" s="37">
        <f t="shared" ref="Y25:Y26" si="36">SUM(Z25:AC25)</f>
        <v>0</v>
      </c>
      <c r="Z25" s="29"/>
      <c r="AA25" s="29"/>
      <c r="AB25" s="29"/>
      <c r="AC25" s="30"/>
    </row>
    <row r="26" spans="2:29" s="14" customFormat="1" ht="21" customHeight="1">
      <c r="B26" s="1037"/>
      <c r="C26" s="107" t="s">
        <v>16</v>
      </c>
      <c r="D26" s="108">
        <f t="shared" si="31"/>
        <v>0</v>
      </c>
      <c r="E26" s="109">
        <f t="shared" si="32"/>
        <v>0</v>
      </c>
      <c r="F26" s="110"/>
      <c r="G26" s="110"/>
      <c r="H26" s="110"/>
      <c r="I26" s="111"/>
      <c r="J26" s="112">
        <f t="shared" si="33"/>
        <v>0</v>
      </c>
      <c r="K26" s="110"/>
      <c r="L26" s="110"/>
      <c r="M26" s="110"/>
      <c r="N26" s="113"/>
      <c r="O26" s="109">
        <f t="shared" si="34"/>
        <v>0</v>
      </c>
      <c r="P26" s="110"/>
      <c r="Q26" s="110"/>
      <c r="R26" s="110"/>
      <c r="S26" s="111"/>
      <c r="T26" s="112">
        <f t="shared" si="35"/>
        <v>0</v>
      </c>
      <c r="U26" s="110"/>
      <c r="V26" s="110"/>
      <c r="W26" s="110"/>
      <c r="X26" s="113"/>
      <c r="Y26" s="109">
        <f t="shared" si="36"/>
        <v>0</v>
      </c>
      <c r="Z26" s="110"/>
      <c r="AA26" s="110"/>
      <c r="AB26" s="110"/>
      <c r="AC26" s="121"/>
    </row>
    <row r="27" spans="2:29" s="14" customFormat="1" ht="21" customHeight="1">
      <c r="B27" s="1062" t="s">
        <v>276</v>
      </c>
      <c r="C27" s="105" t="s">
        <v>24</v>
      </c>
      <c r="D27" s="106">
        <f t="shared" si="31"/>
        <v>2</v>
      </c>
      <c r="E27" s="40">
        <f>SUM(F27:I27)</f>
        <v>0</v>
      </c>
      <c r="F27" s="41">
        <f>F28+F29</f>
        <v>0</v>
      </c>
      <c r="G27" s="41">
        <f>G28+G29</f>
        <v>0</v>
      </c>
      <c r="H27" s="41">
        <f>H28+H29</f>
        <v>0</v>
      </c>
      <c r="I27" s="42">
        <f>I28+I29</f>
        <v>0</v>
      </c>
      <c r="J27" s="43">
        <f>SUM(K27:N27)</f>
        <v>1</v>
      </c>
      <c r="K27" s="41">
        <f>K28+K29</f>
        <v>0</v>
      </c>
      <c r="L27" s="41">
        <f>L28+L29</f>
        <v>1</v>
      </c>
      <c r="M27" s="41">
        <f>M28+M29</f>
        <v>0</v>
      </c>
      <c r="N27" s="41">
        <f>N28+N29</f>
        <v>0</v>
      </c>
      <c r="O27" s="40">
        <f>SUM(P27:S27)</f>
        <v>1</v>
      </c>
      <c r="P27" s="41">
        <f>P28+P29</f>
        <v>0</v>
      </c>
      <c r="Q27" s="41">
        <f>Q28+Q29</f>
        <v>0</v>
      </c>
      <c r="R27" s="41">
        <f>R28+R29</f>
        <v>1</v>
      </c>
      <c r="S27" s="42">
        <f>S28+S29</f>
        <v>0</v>
      </c>
      <c r="T27" s="43">
        <f>SUM(U27:X27)</f>
        <v>0</v>
      </c>
      <c r="U27" s="41">
        <f>U28+U29</f>
        <v>0</v>
      </c>
      <c r="V27" s="41">
        <f>V28+V29</f>
        <v>0</v>
      </c>
      <c r="W27" s="41">
        <f>W28+W29</f>
        <v>0</v>
      </c>
      <c r="X27" s="41">
        <f>X28+X29</f>
        <v>0</v>
      </c>
      <c r="Y27" s="40">
        <f>SUM(Z27:AC27)</f>
        <v>0</v>
      </c>
      <c r="Z27" s="41">
        <f>Z28+Z29</f>
        <v>0</v>
      </c>
      <c r="AA27" s="41">
        <f>AA28+AA29</f>
        <v>0</v>
      </c>
      <c r="AB27" s="41">
        <f>AB28+AB29</f>
        <v>0</v>
      </c>
      <c r="AC27" s="47">
        <f>AC28+AC29</f>
        <v>0</v>
      </c>
    </row>
    <row r="28" spans="2:29" s="14" customFormat="1" ht="21" customHeight="1">
      <c r="B28" s="1063"/>
      <c r="C28" s="102" t="s">
        <v>15</v>
      </c>
      <c r="D28" s="45">
        <f t="shared" si="31"/>
        <v>2</v>
      </c>
      <c r="E28" s="37">
        <f t="shared" ref="E28:E29" si="37">SUM(F28:I28)</f>
        <v>0</v>
      </c>
      <c r="F28" s="29"/>
      <c r="G28" s="29"/>
      <c r="H28" s="29"/>
      <c r="I28" s="38"/>
      <c r="J28" s="35">
        <f t="shared" ref="J28:J29" si="38">SUM(K28:N28)</f>
        <v>1</v>
      </c>
      <c r="K28" s="29"/>
      <c r="L28" s="29">
        <v>1</v>
      </c>
      <c r="M28" s="29"/>
      <c r="N28" s="33"/>
      <c r="O28" s="37">
        <f t="shared" ref="O28:O29" si="39">SUM(P28:S28)</f>
        <v>1</v>
      </c>
      <c r="P28" s="29"/>
      <c r="Q28" s="29"/>
      <c r="R28" s="29">
        <v>1</v>
      </c>
      <c r="S28" s="38"/>
      <c r="T28" s="35">
        <f t="shared" ref="T28:T29" si="40">SUM(U28:X28)</f>
        <v>0</v>
      </c>
      <c r="U28" s="29"/>
      <c r="V28" s="29"/>
      <c r="W28" s="29"/>
      <c r="X28" s="33"/>
      <c r="Y28" s="37">
        <f t="shared" ref="Y28:Y29" si="41">SUM(Z28:AC28)</f>
        <v>0</v>
      </c>
      <c r="Z28" s="29"/>
      <c r="AA28" s="29"/>
      <c r="AB28" s="29"/>
      <c r="AC28" s="30"/>
    </row>
    <row r="29" spans="2:29" s="14" customFormat="1" ht="21" customHeight="1">
      <c r="B29" s="1064"/>
      <c r="C29" s="107" t="s">
        <v>16</v>
      </c>
      <c r="D29" s="108">
        <f t="shared" si="31"/>
        <v>0</v>
      </c>
      <c r="E29" s="109">
        <f t="shared" si="37"/>
        <v>0</v>
      </c>
      <c r="F29" s="110"/>
      <c r="G29" s="110"/>
      <c r="H29" s="110"/>
      <c r="I29" s="111"/>
      <c r="J29" s="112">
        <f t="shared" si="38"/>
        <v>0</v>
      </c>
      <c r="K29" s="110"/>
      <c r="L29" s="110"/>
      <c r="M29" s="110"/>
      <c r="N29" s="113"/>
      <c r="O29" s="109">
        <f t="shared" si="39"/>
        <v>0</v>
      </c>
      <c r="P29" s="110"/>
      <c r="Q29" s="110"/>
      <c r="R29" s="110"/>
      <c r="S29" s="111"/>
      <c r="T29" s="112">
        <f t="shared" si="40"/>
        <v>0</v>
      </c>
      <c r="U29" s="110"/>
      <c r="V29" s="110"/>
      <c r="W29" s="110"/>
      <c r="X29" s="113"/>
      <c r="Y29" s="109">
        <f t="shared" si="41"/>
        <v>0</v>
      </c>
      <c r="Z29" s="110"/>
      <c r="AA29" s="110"/>
      <c r="AB29" s="110"/>
      <c r="AC29" s="121"/>
    </row>
    <row r="30" spans="2:29" s="14" customFormat="1" ht="21" customHeight="1">
      <c r="B30" s="1061" t="s">
        <v>277</v>
      </c>
      <c r="C30" s="105" t="s">
        <v>24</v>
      </c>
      <c r="D30" s="106">
        <f t="shared" si="31"/>
        <v>3</v>
      </c>
      <c r="E30" s="40">
        <f>SUM(F30:I30)</f>
        <v>0</v>
      </c>
      <c r="F30" s="41">
        <f>F31+F32</f>
        <v>0</v>
      </c>
      <c r="G30" s="41">
        <f>G31+G32</f>
        <v>0</v>
      </c>
      <c r="H30" s="41">
        <f>H31+H32</f>
        <v>0</v>
      </c>
      <c r="I30" s="42">
        <f>I31+I32</f>
        <v>0</v>
      </c>
      <c r="J30" s="43">
        <f>SUM(K30:N30)</f>
        <v>2</v>
      </c>
      <c r="K30" s="41">
        <f>K31+K32</f>
        <v>0</v>
      </c>
      <c r="L30" s="41">
        <f>L31+L32</f>
        <v>2</v>
      </c>
      <c r="M30" s="41">
        <f>M31+M32</f>
        <v>0</v>
      </c>
      <c r="N30" s="41">
        <f>N31+N32</f>
        <v>0</v>
      </c>
      <c r="O30" s="40">
        <f>SUM(P30:S30)</f>
        <v>1</v>
      </c>
      <c r="P30" s="41">
        <f>P31+P32</f>
        <v>0</v>
      </c>
      <c r="Q30" s="41">
        <f>Q31+Q32</f>
        <v>0</v>
      </c>
      <c r="R30" s="41">
        <f>R31+R32</f>
        <v>1</v>
      </c>
      <c r="S30" s="42">
        <f>S31+S32</f>
        <v>0</v>
      </c>
      <c r="T30" s="43">
        <f>SUM(U30:X30)</f>
        <v>0</v>
      </c>
      <c r="U30" s="41">
        <f>U31+U32</f>
        <v>0</v>
      </c>
      <c r="V30" s="41">
        <f>V31+V32</f>
        <v>0</v>
      </c>
      <c r="W30" s="41">
        <f>W31+W32</f>
        <v>0</v>
      </c>
      <c r="X30" s="41">
        <f>X31+X32</f>
        <v>0</v>
      </c>
      <c r="Y30" s="40">
        <f>SUM(Z30:AC30)</f>
        <v>0</v>
      </c>
      <c r="Z30" s="41">
        <f>Z31+Z32</f>
        <v>0</v>
      </c>
      <c r="AA30" s="41">
        <f>AA31+AA32</f>
        <v>0</v>
      </c>
      <c r="AB30" s="41">
        <f>AB31+AB32</f>
        <v>0</v>
      </c>
      <c r="AC30" s="47">
        <f>AC31+AC32</f>
        <v>0</v>
      </c>
    </row>
    <row r="31" spans="2:29" s="14" customFormat="1" ht="21" customHeight="1">
      <c r="B31" s="1037"/>
      <c r="C31" s="102" t="s">
        <v>15</v>
      </c>
      <c r="D31" s="45">
        <f t="shared" si="31"/>
        <v>3</v>
      </c>
      <c r="E31" s="37">
        <f t="shared" ref="E31:E32" si="42">SUM(F31:I31)</f>
        <v>0</v>
      </c>
      <c r="F31" s="29"/>
      <c r="G31" s="29"/>
      <c r="H31" s="29"/>
      <c r="I31" s="38"/>
      <c r="J31" s="35">
        <f t="shared" ref="J31:J32" si="43">SUM(K31:N31)</f>
        <v>2</v>
      </c>
      <c r="K31" s="29"/>
      <c r="L31" s="29">
        <v>2</v>
      </c>
      <c r="M31" s="29"/>
      <c r="N31" s="33"/>
      <c r="O31" s="37">
        <f t="shared" ref="O31:O32" si="44">SUM(P31:S31)</f>
        <v>1</v>
      </c>
      <c r="P31" s="29"/>
      <c r="Q31" s="29"/>
      <c r="R31" s="29">
        <v>1</v>
      </c>
      <c r="S31" s="38"/>
      <c r="T31" s="35">
        <f t="shared" ref="T31:T32" si="45">SUM(U31:X31)</f>
        <v>0</v>
      </c>
      <c r="U31" s="29"/>
      <c r="V31" s="29"/>
      <c r="W31" s="29"/>
      <c r="X31" s="33"/>
      <c r="Y31" s="37">
        <f t="shared" ref="Y31:Y32" si="46">SUM(Z31:AC31)</f>
        <v>0</v>
      </c>
      <c r="Z31" s="29"/>
      <c r="AA31" s="29"/>
      <c r="AB31" s="29"/>
      <c r="AC31" s="30"/>
    </row>
    <row r="32" spans="2:29" s="14" customFormat="1" ht="21" customHeight="1">
      <c r="B32" s="1042"/>
      <c r="C32" s="107" t="s">
        <v>16</v>
      </c>
      <c r="D32" s="108">
        <f t="shared" si="31"/>
        <v>0</v>
      </c>
      <c r="E32" s="109">
        <f t="shared" si="42"/>
        <v>0</v>
      </c>
      <c r="F32" s="110"/>
      <c r="G32" s="110"/>
      <c r="H32" s="110"/>
      <c r="I32" s="111"/>
      <c r="J32" s="112">
        <f t="shared" si="43"/>
        <v>0</v>
      </c>
      <c r="K32" s="110"/>
      <c r="L32" s="110"/>
      <c r="M32" s="110"/>
      <c r="N32" s="113"/>
      <c r="O32" s="109">
        <f t="shared" si="44"/>
        <v>0</v>
      </c>
      <c r="P32" s="110"/>
      <c r="Q32" s="110"/>
      <c r="R32" s="110"/>
      <c r="S32" s="111"/>
      <c r="T32" s="112">
        <f t="shared" si="45"/>
        <v>0</v>
      </c>
      <c r="U32" s="110"/>
      <c r="V32" s="110"/>
      <c r="W32" s="110"/>
      <c r="X32" s="113"/>
      <c r="Y32" s="109">
        <f t="shared" si="46"/>
        <v>0</v>
      </c>
      <c r="Z32" s="110"/>
      <c r="AA32" s="110"/>
      <c r="AB32" s="110"/>
      <c r="AC32" s="121"/>
    </row>
    <row r="33" spans="2:29" s="14" customFormat="1" ht="21" customHeight="1">
      <c r="B33" s="1058" t="s">
        <v>278</v>
      </c>
      <c r="C33" s="105" t="s">
        <v>24</v>
      </c>
      <c r="D33" s="106">
        <f t="shared" si="31"/>
        <v>2</v>
      </c>
      <c r="E33" s="40">
        <f>SUM(F33:I33)</f>
        <v>0</v>
      </c>
      <c r="F33" s="41">
        <f>F34+F35</f>
        <v>0</v>
      </c>
      <c r="G33" s="41">
        <f>G34+G35</f>
        <v>0</v>
      </c>
      <c r="H33" s="41">
        <f>H34+H35</f>
        <v>0</v>
      </c>
      <c r="I33" s="42">
        <f>I34+I35</f>
        <v>0</v>
      </c>
      <c r="J33" s="43">
        <f>SUM(K33:N33)</f>
        <v>1</v>
      </c>
      <c r="K33" s="41">
        <f>K34+K35</f>
        <v>0</v>
      </c>
      <c r="L33" s="41">
        <f>L34+L35</f>
        <v>1</v>
      </c>
      <c r="M33" s="41">
        <f>M34+M35</f>
        <v>0</v>
      </c>
      <c r="N33" s="41">
        <f>N34+N35</f>
        <v>0</v>
      </c>
      <c r="O33" s="40">
        <f>SUM(P33:S33)</f>
        <v>0</v>
      </c>
      <c r="P33" s="41">
        <f>P34+P35</f>
        <v>0</v>
      </c>
      <c r="Q33" s="41">
        <f>Q34+Q35</f>
        <v>0</v>
      </c>
      <c r="R33" s="41">
        <f>R34+R35</f>
        <v>0</v>
      </c>
      <c r="S33" s="42">
        <f>S34+S35</f>
        <v>0</v>
      </c>
      <c r="T33" s="43">
        <f>SUM(U33:X33)</f>
        <v>1</v>
      </c>
      <c r="U33" s="41">
        <f>U34+U35</f>
        <v>0</v>
      </c>
      <c r="V33" s="41">
        <f>V34+V35</f>
        <v>0</v>
      </c>
      <c r="W33" s="41">
        <f>W34+W35</f>
        <v>1</v>
      </c>
      <c r="X33" s="41">
        <f>X34+X35</f>
        <v>0</v>
      </c>
      <c r="Y33" s="40">
        <f>SUM(Z33:AC33)</f>
        <v>0</v>
      </c>
      <c r="Z33" s="41">
        <f>Z34+Z35</f>
        <v>0</v>
      </c>
      <c r="AA33" s="41">
        <f>AA34+AA35</f>
        <v>0</v>
      </c>
      <c r="AB33" s="41">
        <f>AB34+AB35</f>
        <v>0</v>
      </c>
      <c r="AC33" s="47">
        <f>AC34+AC35</f>
        <v>0</v>
      </c>
    </row>
    <row r="34" spans="2:29" s="14" customFormat="1" ht="21" customHeight="1">
      <c r="B34" s="1059"/>
      <c r="C34" s="102" t="s">
        <v>15</v>
      </c>
      <c r="D34" s="45">
        <f t="shared" si="31"/>
        <v>2</v>
      </c>
      <c r="E34" s="37">
        <f t="shared" ref="E34:E35" si="47">SUM(F34:I34)</f>
        <v>0</v>
      </c>
      <c r="F34" s="29"/>
      <c r="G34" s="29"/>
      <c r="H34" s="29"/>
      <c r="I34" s="38"/>
      <c r="J34" s="35">
        <f t="shared" ref="J34:J35" si="48">SUM(K34:N34)</f>
        <v>1</v>
      </c>
      <c r="K34" s="29"/>
      <c r="L34" s="29">
        <v>1</v>
      </c>
      <c r="M34" s="29"/>
      <c r="N34" s="33"/>
      <c r="O34" s="37">
        <f t="shared" ref="O34:O35" si="49">SUM(P34:S34)</f>
        <v>0</v>
      </c>
      <c r="P34" s="29"/>
      <c r="Q34" s="29"/>
      <c r="R34" s="29"/>
      <c r="S34" s="38"/>
      <c r="T34" s="35">
        <f t="shared" ref="T34:T35" si="50">SUM(U34:X34)</f>
        <v>1</v>
      </c>
      <c r="U34" s="29"/>
      <c r="V34" s="29"/>
      <c r="W34" s="29">
        <v>1</v>
      </c>
      <c r="X34" s="33"/>
      <c r="Y34" s="37">
        <f t="shared" ref="Y34:Y35" si="51">SUM(Z34:AC34)</f>
        <v>0</v>
      </c>
      <c r="Z34" s="29"/>
      <c r="AA34" s="29"/>
      <c r="AB34" s="29"/>
      <c r="AC34" s="30"/>
    </row>
    <row r="35" spans="2:29" s="14" customFormat="1" ht="21" customHeight="1">
      <c r="B35" s="1060"/>
      <c r="C35" s="107" t="s">
        <v>16</v>
      </c>
      <c r="D35" s="108">
        <f t="shared" si="31"/>
        <v>0</v>
      </c>
      <c r="E35" s="109">
        <f t="shared" si="47"/>
        <v>0</v>
      </c>
      <c r="F35" s="110"/>
      <c r="G35" s="110"/>
      <c r="H35" s="110"/>
      <c r="I35" s="111"/>
      <c r="J35" s="112">
        <f t="shared" si="48"/>
        <v>0</v>
      </c>
      <c r="K35" s="110"/>
      <c r="L35" s="110"/>
      <c r="M35" s="110"/>
      <c r="N35" s="113"/>
      <c r="O35" s="109">
        <f t="shared" si="49"/>
        <v>0</v>
      </c>
      <c r="P35" s="110"/>
      <c r="Q35" s="110"/>
      <c r="R35" s="110"/>
      <c r="S35" s="111"/>
      <c r="T35" s="112">
        <f t="shared" si="50"/>
        <v>0</v>
      </c>
      <c r="U35" s="110"/>
      <c r="V35" s="110"/>
      <c r="W35" s="110"/>
      <c r="X35" s="113"/>
      <c r="Y35" s="109">
        <f t="shared" si="51"/>
        <v>0</v>
      </c>
      <c r="Z35" s="110"/>
      <c r="AA35" s="110"/>
      <c r="AB35" s="110"/>
      <c r="AC35" s="121"/>
    </row>
    <row r="36" spans="2:29" s="14" customFormat="1" ht="21" customHeight="1">
      <c r="B36" s="1058" t="s">
        <v>279</v>
      </c>
      <c r="C36" s="105" t="s">
        <v>24</v>
      </c>
      <c r="D36" s="106">
        <f t="shared" si="31"/>
        <v>2</v>
      </c>
      <c r="E36" s="40">
        <f>SUM(F36:I36)</f>
        <v>0</v>
      </c>
      <c r="F36" s="41">
        <f>F37+F38</f>
        <v>0</v>
      </c>
      <c r="G36" s="41">
        <f>G37+G38</f>
        <v>0</v>
      </c>
      <c r="H36" s="41">
        <f>H37+H38</f>
        <v>0</v>
      </c>
      <c r="I36" s="42">
        <f>I37+I38</f>
        <v>0</v>
      </c>
      <c r="J36" s="43">
        <f>SUM(K36:N36)</f>
        <v>1</v>
      </c>
      <c r="K36" s="41">
        <f>K37+K38</f>
        <v>0</v>
      </c>
      <c r="L36" s="41">
        <f>L37+L38</f>
        <v>1</v>
      </c>
      <c r="M36" s="41">
        <f>M37+M38</f>
        <v>0</v>
      </c>
      <c r="N36" s="41">
        <f>N37+N38</f>
        <v>0</v>
      </c>
      <c r="O36" s="40">
        <f>SUM(P36:S36)</f>
        <v>1</v>
      </c>
      <c r="P36" s="41">
        <f>P37+P38</f>
        <v>0</v>
      </c>
      <c r="Q36" s="41">
        <f>Q37+Q38</f>
        <v>0</v>
      </c>
      <c r="R36" s="41">
        <f>R37+R38</f>
        <v>1</v>
      </c>
      <c r="S36" s="42">
        <f>S37+S38</f>
        <v>0</v>
      </c>
      <c r="T36" s="43">
        <f>SUM(U36:X36)</f>
        <v>0</v>
      </c>
      <c r="U36" s="41">
        <f>U37+U38</f>
        <v>0</v>
      </c>
      <c r="V36" s="41">
        <f>V37+V38</f>
        <v>0</v>
      </c>
      <c r="W36" s="41">
        <f>W37+W38</f>
        <v>0</v>
      </c>
      <c r="X36" s="41">
        <f>X37+X38</f>
        <v>0</v>
      </c>
      <c r="Y36" s="40">
        <f>SUM(Z36:AC36)</f>
        <v>0</v>
      </c>
      <c r="Z36" s="41">
        <f>Z37+Z38</f>
        <v>0</v>
      </c>
      <c r="AA36" s="41">
        <f>AA37+AA38</f>
        <v>0</v>
      </c>
      <c r="AB36" s="41">
        <f>AB37+AB38</f>
        <v>0</v>
      </c>
      <c r="AC36" s="47">
        <f>AC37+AC38</f>
        <v>0</v>
      </c>
    </row>
    <row r="37" spans="2:29" s="14" customFormat="1" ht="21" customHeight="1">
      <c r="B37" s="1059"/>
      <c r="C37" s="102" t="s">
        <v>15</v>
      </c>
      <c r="D37" s="45">
        <f t="shared" si="31"/>
        <v>2</v>
      </c>
      <c r="E37" s="37">
        <f t="shared" ref="E37:E38" si="52">SUM(F37:I37)</f>
        <v>0</v>
      </c>
      <c r="F37" s="29"/>
      <c r="G37" s="29"/>
      <c r="H37" s="29"/>
      <c r="I37" s="38"/>
      <c r="J37" s="35">
        <f t="shared" ref="J37:J38" si="53">SUM(K37:N37)</f>
        <v>1</v>
      </c>
      <c r="K37" s="29"/>
      <c r="L37" s="29">
        <v>1</v>
      </c>
      <c r="M37" s="29"/>
      <c r="N37" s="33"/>
      <c r="O37" s="37">
        <f t="shared" ref="O37:O38" si="54">SUM(P37:S37)</f>
        <v>1</v>
      </c>
      <c r="P37" s="29"/>
      <c r="Q37" s="29"/>
      <c r="R37" s="29">
        <v>1</v>
      </c>
      <c r="S37" s="38"/>
      <c r="T37" s="35">
        <f t="shared" ref="T37:T38" si="55">SUM(U37:X37)</f>
        <v>0</v>
      </c>
      <c r="U37" s="29"/>
      <c r="V37" s="29"/>
      <c r="W37" s="29"/>
      <c r="X37" s="33"/>
      <c r="Y37" s="37">
        <f t="shared" ref="Y37:Y38" si="56">SUM(Z37:AC37)</f>
        <v>0</v>
      </c>
      <c r="Z37" s="29"/>
      <c r="AA37" s="29"/>
      <c r="AB37" s="29"/>
      <c r="AC37" s="30"/>
    </row>
    <row r="38" spans="2:29" s="14" customFormat="1" ht="21" customHeight="1">
      <c r="B38" s="1060"/>
      <c r="C38" s="107" t="s">
        <v>16</v>
      </c>
      <c r="D38" s="108">
        <f t="shared" si="31"/>
        <v>0</v>
      </c>
      <c r="E38" s="109">
        <f t="shared" si="52"/>
        <v>0</v>
      </c>
      <c r="F38" s="110"/>
      <c r="G38" s="110"/>
      <c r="H38" s="110"/>
      <c r="I38" s="111"/>
      <c r="J38" s="112">
        <f t="shared" si="53"/>
        <v>0</v>
      </c>
      <c r="K38" s="110"/>
      <c r="L38" s="110"/>
      <c r="M38" s="110"/>
      <c r="N38" s="113"/>
      <c r="O38" s="109">
        <f t="shared" si="54"/>
        <v>0</v>
      </c>
      <c r="P38" s="110"/>
      <c r="Q38" s="110"/>
      <c r="R38" s="110"/>
      <c r="S38" s="111"/>
      <c r="T38" s="112">
        <f t="shared" si="55"/>
        <v>0</v>
      </c>
      <c r="U38" s="110"/>
      <c r="V38" s="110"/>
      <c r="W38" s="110"/>
      <c r="X38" s="113"/>
      <c r="Y38" s="109">
        <f t="shared" si="56"/>
        <v>0</v>
      </c>
      <c r="Z38" s="110"/>
      <c r="AA38" s="110"/>
      <c r="AB38" s="110"/>
      <c r="AC38" s="121"/>
    </row>
    <row r="39" spans="2:29" s="14" customFormat="1" ht="21" customHeight="1">
      <c r="B39" s="1061" t="s">
        <v>280</v>
      </c>
      <c r="C39" s="105" t="s">
        <v>24</v>
      </c>
      <c r="D39" s="106">
        <f t="shared" si="31"/>
        <v>2</v>
      </c>
      <c r="E39" s="40">
        <f>SUM(F39:I39)</f>
        <v>0</v>
      </c>
      <c r="F39" s="41">
        <f>F40+F41</f>
        <v>0</v>
      </c>
      <c r="G39" s="41">
        <f>G40+G41</f>
        <v>0</v>
      </c>
      <c r="H39" s="41">
        <f>H40+H41</f>
        <v>0</v>
      </c>
      <c r="I39" s="42">
        <f>I40+I41</f>
        <v>0</v>
      </c>
      <c r="J39" s="43">
        <f>SUM(K39:N39)</f>
        <v>1</v>
      </c>
      <c r="K39" s="41">
        <f>K40+K41</f>
        <v>0</v>
      </c>
      <c r="L39" s="41">
        <f>L40+L41</f>
        <v>1</v>
      </c>
      <c r="M39" s="41">
        <f>M40+M41</f>
        <v>0</v>
      </c>
      <c r="N39" s="41">
        <f>N40+N41</f>
        <v>0</v>
      </c>
      <c r="O39" s="40">
        <f>SUM(P39:S39)</f>
        <v>0</v>
      </c>
      <c r="P39" s="41">
        <f>P40+P41</f>
        <v>0</v>
      </c>
      <c r="Q39" s="41">
        <f>Q40+Q41</f>
        <v>0</v>
      </c>
      <c r="R39" s="41">
        <f>R40+R41</f>
        <v>0</v>
      </c>
      <c r="S39" s="42">
        <f>S40+S41</f>
        <v>0</v>
      </c>
      <c r="T39" s="43">
        <f>SUM(U39:X39)</f>
        <v>1</v>
      </c>
      <c r="U39" s="41">
        <f>U40+U41</f>
        <v>0</v>
      </c>
      <c r="V39" s="41">
        <f>V40+V41</f>
        <v>0</v>
      </c>
      <c r="W39" s="41">
        <f>W40+W41</f>
        <v>1</v>
      </c>
      <c r="X39" s="41">
        <f>X40+X41</f>
        <v>0</v>
      </c>
      <c r="Y39" s="40">
        <f>SUM(Z39:AC39)</f>
        <v>0</v>
      </c>
      <c r="Z39" s="41">
        <f>Z40+Z41</f>
        <v>0</v>
      </c>
      <c r="AA39" s="41">
        <f>AA40+AA41</f>
        <v>0</v>
      </c>
      <c r="AB39" s="41">
        <f>AB40+AB41</f>
        <v>0</v>
      </c>
      <c r="AC39" s="47">
        <f>AC40+AC41</f>
        <v>0</v>
      </c>
    </row>
    <row r="40" spans="2:29" s="14" customFormat="1" ht="21" customHeight="1">
      <c r="B40" s="1037"/>
      <c r="C40" s="102" t="s">
        <v>15</v>
      </c>
      <c r="D40" s="45">
        <f t="shared" si="31"/>
        <v>2</v>
      </c>
      <c r="E40" s="37">
        <f t="shared" ref="E40:E41" si="57">SUM(F40:I40)</f>
        <v>0</v>
      </c>
      <c r="F40" s="29"/>
      <c r="G40" s="29"/>
      <c r="H40" s="29"/>
      <c r="I40" s="38"/>
      <c r="J40" s="35">
        <f t="shared" ref="J40:J41" si="58">SUM(K40:N40)</f>
        <v>1</v>
      </c>
      <c r="K40" s="29"/>
      <c r="L40" s="29">
        <v>1</v>
      </c>
      <c r="M40" s="29"/>
      <c r="N40" s="33"/>
      <c r="O40" s="37">
        <f t="shared" ref="O40:O41" si="59">SUM(P40:S40)</f>
        <v>0</v>
      </c>
      <c r="P40" s="29"/>
      <c r="Q40" s="29"/>
      <c r="R40" s="29"/>
      <c r="S40" s="38"/>
      <c r="T40" s="35">
        <f t="shared" ref="T40:T41" si="60">SUM(U40:X40)</f>
        <v>1</v>
      </c>
      <c r="U40" s="29"/>
      <c r="V40" s="29"/>
      <c r="W40" s="29">
        <v>1</v>
      </c>
      <c r="X40" s="33"/>
      <c r="Y40" s="37">
        <f t="shared" ref="Y40:Y41" si="61">SUM(Z40:AC40)</f>
        <v>0</v>
      </c>
      <c r="Z40" s="29"/>
      <c r="AA40" s="29"/>
      <c r="AB40" s="29"/>
      <c r="AC40" s="30"/>
    </row>
    <row r="41" spans="2:29" s="14" customFormat="1" ht="21" customHeight="1">
      <c r="B41" s="1042"/>
      <c r="C41" s="107" t="s">
        <v>16</v>
      </c>
      <c r="D41" s="108">
        <f t="shared" si="31"/>
        <v>0</v>
      </c>
      <c r="E41" s="109">
        <f t="shared" si="57"/>
        <v>0</v>
      </c>
      <c r="F41" s="110"/>
      <c r="G41" s="110"/>
      <c r="H41" s="110"/>
      <c r="I41" s="111"/>
      <c r="J41" s="112">
        <f t="shared" si="58"/>
        <v>0</v>
      </c>
      <c r="K41" s="110"/>
      <c r="L41" s="110"/>
      <c r="M41" s="110"/>
      <c r="N41" s="113"/>
      <c r="O41" s="109">
        <f t="shared" si="59"/>
        <v>0</v>
      </c>
      <c r="P41" s="110"/>
      <c r="Q41" s="110"/>
      <c r="R41" s="110"/>
      <c r="S41" s="111"/>
      <c r="T41" s="112">
        <f t="shared" si="60"/>
        <v>0</v>
      </c>
      <c r="U41" s="110"/>
      <c r="V41" s="110"/>
      <c r="W41" s="110"/>
      <c r="X41" s="113"/>
      <c r="Y41" s="109">
        <f t="shared" si="61"/>
        <v>0</v>
      </c>
      <c r="Z41" s="110"/>
      <c r="AA41" s="110"/>
      <c r="AB41" s="110"/>
      <c r="AC41" s="121"/>
    </row>
    <row r="42" spans="2:29" s="14" customFormat="1" ht="21" customHeight="1">
      <c r="B42" s="1058" t="s">
        <v>281</v>
      </c>
      <c r="C42" s="105" t="s">
        <v>24</v>
      </c>
      <c r="D42" s="106">
        <f t="shared" ref="D42:D53" si="62">SUM(E42+J42+O42+T42+Y42)</f>
        <v>2</v>
      </c>
      <c r="E42" s="40">
        <f>SUM(F42:I42)</f>
        <v>0</v>
      </c>
      <c r="F42" s="41">
        <f>F43+F44</f>
        <v>0</v>
      </c>
      <c r="G42" s="41">
        <f>G43+G44</f>
        <v>0</v>
      </c>
      <c r="H42" s="41">
        <f>H43+H44</f>
        <v>0</v>
      </c>
      <c r="I42" s="42">
        <f>I43+I44</f>
        <v>0</v>
      </c>
      <c r="J42" s="43">
        <f>SUM(K42:N42)</f>
        <v>1</v>
      </c>
      <c r="K42" s="41">
        <f>K43+K44</f>
        <v>0</v>
      </c>
      <c r="L42" s="41">
        <f>L43+L44</f>
        <v>1</v>
      </c>
      <c r="M42" s="41">
        <f>M43+M44</f>
        <v>0</v>
      </c>
      <c r="N42" s="41">
        <f>N43+N44</f>
        <v>0</v>
      </c>
      <c r="O42" s="40">
        <f>SUM(P42:S42)</f>
        <v>1</v>
      </c>
      <c r="P42" s="41">
        <f>P43+P44</f>
        <v>0</v>
      </c>
      <c r="Q42" s="41">
        <f>Q43+Q44</f>
        <v>0</v>
      </c>
      <c r="R42" s="41">
        <f>R43+R44</f>
        <v>1</v>
      </c>
      <c r="S42" s="42">
        <f>S43+S44</f>
        <v>0</v>
      </c>
      <c r="T42" s="43">
        <f>SUM(U42:X42)</f>
        <v>0</v>
      </c>
      <c r="U42" s="41">
        <f>U43+U44</f>
        <v>0</v>
      </c>
      <c r="V42" s="41">
        <f>V43+V44</f>
        <v>0</v>
      </c>
      <c r="W42" s="41">
        <f>W43+W44</f>
        <v>0</v>
      </c>
      <c r="X42" s="41">
        <f>X43+X44</f>
        <v>0</v>
      </c>
      <c r="Y42" s="40">
        <f>SUM(Z42:AC42)</f>
        <v>0</v>
      </c>
      <c r="Z42" s="41">
        <f>Z43+Z44</f>
        <v>0</v>
      </c>
      <c r="AA42" s="41">
        <f>AA43+AA44</f>
        <v>0</v>
      </c>
      <c r="AB42" s="41">
        <f>AB43+AB44</f>
        <v>0</v>
      </c>
      <c r="AC42" s="47">
        <f>AC43+AC44</f>
        <v>0</v>
      </c>
    </row>
    <row r="43" spans="2:29" s="14" customFormat="1" ht="21" customHeight="1">
      <c r="B43" s="1059"/>
      <c r="C43" s="102" t="s">
        <v>15</v>
      </c>
      <c r="D43" s="45">
        <f t="shared" si="62"/>
        <v>2</v>
      </c>
      <c r="E43" s="37">
        <f t="shared" ref="E43:E44" si="63">SUM(F43:I43)</f>
        <v>0</v>
      </c>
      <c r="F43" s="29"/>
      <c r="G43" s="29"/>
      <c r="H43" s="29"/>
      <c r="I43" s="38"/>
      <c r="J43" s="35">
        <f t="shared" ref="J43:J44" si="64">SUM(K43:N43)</f>
        <v>1</v>
      </c>
      <c r="K43" s="29"/>
      <c r="L43" s="29">
        <v>1</v>
      </c>
      <c r="M43" s="29"/>
      <c r="N43" s="33"/>
      <c r="O43" s="37">
        <f t="shared" ref="O43:O44" si="65">SUM(P43:S43)</f>
        <v>1</v>
      </c>
      <c r="P43" s="29"/>
      <c r="Q43" s="29"/>
      <c r="R43" s="29">
        <v>1</v>
      </c>
      <c r="S43" s="38"/>
      <c r="T43" s="35">
        <f t="shared" ref="T43:T44" si="66">SUM(U43:X43)</f>
        <v>0</v>
      </c>
      <c r="U43" s="29"/>
      <c r="V43" s="29"/>
      <c r="W43" s="29"/>
      <c r="X43" s="33"/>
      <c r="Y43" s="37">
        <f t="shared" ref="Y43:Y44" si="67">SUM(Z43:AC43)</f>
        <v>0</v>
      </c>
      <c r="Z43" s="29"/>
      <c r="AA43" s="29"/>
      <c r="AB43" s="29"/>
      <c r="AC43" s="30"/>
    </row>
    <row r="44" spans="2:29" s="14" customFormat="1" ht="21" customHeight="1">
      <c r="B44" s="1059"/>
      <c r="C44" s="107" t="s">
        <v>16</v>
      </c>
      <c r="D44" s="108">
        <f t="shared" si="62"/>
        <v>0</v>
      </c>
      <c r="E44" s="109">
        <f t="shared" si="63"/>
        <v>0</v>
      </c>
      <c r="F44" s="110"/>
      <c r="G44" s="110"/>
      <c r="H44" s="110"/>
      <c r="I44" s="111"/>
      <c r="J44" s="112">
        <f t="shared" si="64"/>
        <v>0</v>
      </c>
      <c r="K44" s="110"/>
      <c r="L44" s="110"/>
      <c r="M44" s="110"/>
      <c r="N44" s="113"/>
      <c r="O44" s="109">
        <f t="shared" si="65"/>
        <v>0</v>
      </c>
      <c r="P44" s="110"/>
      <c r="Q44" s="110"/>
      <c r="R44" s="110"/>
      <c r="S44" s="111"/>
      <c r="T44" s="112">
        <f t="shared" si="66"/>
        <v>0</v>
      </c>
      <c r="U44" s="110"/>
      <c r="V44" s="110"/>
      <c r="W44" s="110"/>
      <c r="X44" s="113"/>
      <c r="Y44" s="109">
        <f t="shared" si="67"/>
        <v>0</v>
      </c>
      <c r="Z44" s="110"/>
      <c r="AA44" s="110"/>
      <c r="AB44" s="110"/>
      <c r="AC44" s="121"/>
    </row>
    <row r="45" spans="2:29" s="14" customFormat="1" ht="21" customHeight="1">
      <c r="B45" s="1041" t="s">
        <v>290</v>
      </c>
      <c r="C45" s="105" t="s">
        <v>24</v>
      </c>
      <c r="D45" s="106">
        <f t="shared" si="62"/>
        <v>3</v>
      </c>
      <c r="E45" s="40">
        <f>SUM(F45:I45)</f>
        <v>0</v>
      </c>
      <c r="F45" s="41">
        <f>F46+F47</f>
        <v>0</v>
      </c>
      <c r="G45" s="41">
        <f>G46+G47</f>
        <v>0</v>
      </c>
      <c r="H45" s="41">
        <f>H46+H47</f>
        <v>0</v>
      </c>
      <c r="I45" s="42">
        <f>I46+I47</f>
        <v>0</v>
      </c>
      <c r="J45" s="43">
        <f>SUM(K45:N45)</f>
        <v>1</v>
      </c>
      <c r="K45" s="41">
        <f>K46+K47</f>
        <v>0</v>
      </c>
      <c r="L45" s="41">
        <f>L46+L47</f>
        <v>1</v>
      </c>
      <c r="M45" s="41">
        <f>M46+M47</f>
        <v>0</v>
      </c>
      <c r="N45" s="41">
        <f>N46+N47</f>
        <v>0</v>
      </c>
      <c r="O45" s="40">
        <f>SUM(P45:S45)</f>
        <v>1</v>
      </c>
      <c r="P45" s="41">
        <f>P46+P47</f>
        <v>1</v>
      </c>
      <c r="Q45" s="41">
        <f>Q46+Q47</f>
        <v>0</v>
      </c>
      <c r="R45" s="41">
        <f>R46+R47</f>
        <v>0</v>
      </c>
      <c r="S45" s="42">
        <f>S46+S47</f>
        <v>0</v>
      </c>
      <c r="T45" s="43">
        <f>SUM(U45:X45)</f>
        <v>1</v>
      </c>
      <c r="U45" s="41">
        <f>U46+U47</f>
        <v>0</v>
      </c>
      <c r="V45" s="41">
        <f>V46+V47</f>
        <v>0</v>
      </c>
      <c r="W45" s="41">
        <f>W46+W47</f>
        <v>1</v>
      </c>
      <c r="X45" s="41">
        <f>X46+X47</f>
        <v>0</v>
      </c>
      <c r="Y45" s="40">
        <f>SUM(Z45:AC45)</f>
        <v>0</v>
      </c>
      <c r="Z45" s="41">
        <f>Z46+Z47</f>
        <v>0</v>
      </c>
      <c r="AA45" s="41">
        <f>AA46+AA47</f>
        <v>0</v>
      </c>
      <c r="AB45" s="41">
        <f>AB46+AB47</f>
        <v>0</v>
      </c>
      <c r="AC45" s="47">
        <f>AC46+AC47</f>
        <v>0</v>
      </c>
    </row>
    <row r="46" spans="2:29" s="14" customFormat="1" ht="21" customHeight="1">
      <c r="B46" s="1037"/>
      <c r="C46" s="102" t="s">
        <v>15</v>
      </c>
      <c r="D46" s="45">
        <f t="shared" si="62"/>
        <v>3</v>
      </c>
      <c r="E46" s="37">
        <f t="shared" ref="E46:E47" si="68">SUM(F46:I46)</f>
        <v>0</v>
      </c>
      <c r="F46" s="29"/>
      <c r="G46" s="29"/>
      <c r="H46" s="29"/>
      <c r="I46" s="38"/>
      <c r="J46" s="35">
        <f t="shared" ref="J46:J47" si="69">SUM(K46:N46)</f>
        <v>1</v>
      </c>
      <c r="K46" s="29"/>
      <c r="L46" s="29">
        <v>1</v>
      </c>
      <c r="M46" s="29"/>
      <c r="N46" s="33"/>
      <c r="O46" s="37">
        <f t="shared" ref="O46:O47" si="70">SUM(P46:S46)</f>
        <v>1</v>
      </c>
      <c r="P46" s="29">
        <v>1</v>
      </c>
      <c r="Q46" s="29"/>
      <c r="R46" s="29"/>
      <c r="S46" s="38"/>
      <c r="T46" s="35">
        <f t="shared" ref="T46:T47" si="71">SUM(U46:X46)</f>
        <v>1</v>
      </c>
      <c r="U46" s="29"/>
      <c r="V46" s="29"/>
      <c r="W46" s="29">
        <v>1</v>
      </c>
      <c r="X46" s="33"/>
      <c r="Y46" s="37">
        <f t="shared" ref="Y46:Y47" si="72">SUM(Z46:AC46)</f>
        <v>0</v>
      </c>
      <c r="Z46" s="29"/>
      <c r="AA46" s="29"/>
      <c r="AB46" s="29"/>
      <c r="AC46" s="30"/>
    </row>
    <row r="47" spans="2:29" s="14" customFormat="1" ht="21" customHeight="1">
      <c r="B47" s="1042"/>
      <c r="C47" s="107" t="s">
        <v>16</v>
      </c>
      <c r="D47" s="108">
        <f t="shared" si="62"/>
        <v>0</v>
      </c>
      <c r="E47" s="109">
        <f t="shared" si="68"/>
        <v>0</v>
      </c>
      <c r="F47" s="110"/>
      <c r="G47" s="110"/>
      <c r="H47" s="110"/>
      <c r="I47" s="111"/>
      <c r="J47" s="112">
        <f t="shared" si="69"/>
        <v>0</v>
      </c>
      <c r="K47" s="110"/>
      <c r="L47" s="110"/>
      <c r="M47" s="110"/>
      <c r="N47" s="113"/>
      <c r="O47" s="109">
        <f t="shared" si="70"/>
        <v>0</v>
      </c>
      <c r="P47" s="110"/>
      <c r="Q47" s="110"/>
      <c r="R47" s="110"/>
      <c r="S47" s="111"/>
      <c r="T47" s="112">
        <f t="shared" si="71"/>
        <v>0</v>
      </c>
      <c r="U47" s="110"/>
      <c r="V47" s="110"/>
      <c r="W47" s="110"/>
      <c r="X47" s="113"/>
      <c r="Y47" s="109">
        <f t="shared" si="72"/>
        <v>0</v>
      </c>
      <c r="Z47" s="110"/>
      <c r="AA47" s="110"/>
      <c r="AB47" s="110"/>
      <c r="AC47" s="121"/>
    </row>
    <row r="48" spans="2:29" s="14" customFormat="1" ht="21" customHeight="1">
      <c r="B48" s="1037" t="s">
        <v>291</v>
      </c>
      <c r="C48" s="105" t="s">
        <v>24</v>
      </c>
      <c r="D48" s="106">
        <f t="shared" si="62"/>
        <v>2</v>
      </c>
      <c r="E48" s="40">
        <f>SUM(F48:I48)</f>
        <v>0</v>
      </c>
      <c r="F48" s="41">
        <f>F49+F50</f>
        <v>0</v>
      </c>
      <c r="G48" s="41">
        <f>G49+G50</f>
        <v>0</v>
      </c>
      <c r="H48" s="41">
        <f>H49+H50</f>
        <v>0</v>
      </c>
      <c r="I48" s="42">
        <f>I49+I50</f>
        <v>0</v>
      </c>
      <c r="J48" s="43">
        <f>SUM(K48:N48)</f>
        <v>1</v>
      </c>
      <c r="K48" s="41">
        <f>K49+K50</f>
        <v>0</v>
      </c>
      <c r="L48" s="41">
        <f>L49+L50</f>
        <v>0</v>
      </c>
      <c r="M48" s="41">
        <f>M49+M50</f>
        <v>1</v>
      </c>
      <c r="N48" s="41">
        <f>N49+N50</f>
        <v>0</v>
      </c>
      <c r="O48" s="40">
        <f>SUM(P48:S48)</f>
        <v>1</v>
      </c>
      <c r="P48" s="41">
        <f>P49+P50</f>
        <v>1</v>
      </c>
      <c r="Q48" s="41">
        <f>Q49+Q50</f>
        <v>0</v>
      </c>
      <c r="R48" s="41">
        <f>R49+R50</f>
        <v>0</v>
      </c>
      <c r="S48" s="42">
        <f>S49+S50</f>
        <v>0</v>
      </c>
      <c r="T48" s="43">
        <f>SUM(U48:X48)</f>
        <v>0</v>
      </c>
      <c r="U48" s="41">
        <f>U49+U50</f>
        <v>0</v>
      </c>
      <c r="V48" s="41">
        <f>V49+V50</f>
        <v>0</v>
      </c>
      <c r="W48" s="41">
        <f>W49+W50</f>
        <v>0</v>
      </c>
      <c r="X48" s="41">
        <f>X49+X50</f>
        <v>0</v>
      </c>
      <c r="Y48" s="40">
        <f>SUM(Z48:AC48)</f>
        <v>0</v>
      </c>
      <c r="Z48" s="41">
        <f>Z49+Z50</f>
        <v>0</v>
      </c>
      <c r="AA48" s="41">
        <f>AA49+AA50</f>
        <v>0</v>
      </c>
      <c r="AB48" s="41">
        <f>AB49+AB50</f>
        <v>0</v>
      </c>
      <c r="AC48" s="47">
        <f>AC49+AC50</f>
        <v>0</v>
      </c>
    </row>
    <row r="49" spans="2:29" s="14" customFormat="1" ht="21" customHeight="1">
      <c r="B49" s="1037"/>
      <c r="C49" s="102" t="s">
        <v>15</v>
      </c>
      <c r="D49" s="45">
        <f t="shared" si="62"/>
        <v>2</v>
      </c>
      <c r="E49" s="37">
        <f t="shared" ref="E49:E50" si="73">SUM(F49:I49)</f>
        <v>0</v>
      </c>
      <c r="F49" s="29"/>
      <c r="G49" s="29"/>
      <c r="H49" s="29"/>
      <c r="I49" s="38"/>
      <c r="J49" s="35">
        <f t="shared" ref="J49:J50" si="74">SUM(K49:N49)</f>
        <v>1</v>
      </c>
      <c r="K49" s="29"/>
      <c r="L49" s="29"/>
      <c r="M49" s="29">
        <v>1</v>
      </c>
      <c r="N49" s="33"/>
      <c r="O49" s="37">
        <f t="shared" ref="O49:O50" si="75">SUM(P49:S49)</f>
        <v>1</v>
      </c>
      <c r="P49" s="29">
        <v>1</v>
      </c>
      <c r="Q49" s="29"/>
      <c r="R49" s="29"/>
      <c r="S49" s="38"/>
      <c r="T49" s="35">
        <f t="shared" ref="T49:T50" si="76">SUM(U49:X49)</f>
        <v>0</v>
      </c>
      <c r="U49" s="29"/>
      <c r="V49" s="29"/>
      <c r="W49" s="29"/>
      <c r="X49" s="33"/>
      <c r="Y49" s="37">
        <f t="shared" ref="Y49:Y50" si="77">SUM(Z49:AC49)</f>
        <v>0</v>
      </c>
      <c r="Z49" s="29"/>
      <c r="AA49" s="29"/>
      <c r="AB49" s="29"/>
      <c r="AC49" s="30"/>
    </row>
    <row r="50" spans="2:29" s="14" customFormat="1" ht="21" customHeight="1">
      <c r="B50" s="1037"/>
      <c r="C50" s="107" t="s">
        <v>16</v>
      </c>
      <c r="D50" s="108">
        <f t="shared" si="62"/>
        <v>0</v>
      </c>
      <c r="E50" s="109">
        <f t="shared" si="73"/>
        <v>0</v>
      </c>
      <c r="F50" s="110"/>
      <c r="G50" s="110"/>
      <c r="H50" s="110"/>
      <c r="I50" s="111"/>
      <c r="J50" s="112">
        <f t="shared" si="74"/>
        <v>0</v>
      </c>
      <c r="K50" s="110"/>
      <c r="L50" s="110"/>
      <c r="M50" s="110"/>
      <c r="N50" s="113"/>
      <c r="O50" s="109">
        <f t="shared" si="75"/>
        <v>0</v>
      </c>
      <c r="P50" s="110"/>
      <c r="Q50" s="110"/>
      <c r="R50" s="110"/>
      <c r="S50" s="111"/>
      <c r="T50" s="112">
        <f t="shared" si="76"/>
        <v>0</v>
      </c>
      <c r="U50" s="110"/>
      <c r="V50" s="110"/>
      <c r="W50" s="110"/>
      <c r="X50" s="113"/>
      <c r="Y50" s="109">
        <f t="shared" si="77"/>
        <v>0</v>
      </c>
      <c r="Z50" s="110"/>
      <c r="AA50" s="110"/>
      <c r="AB50" s="110"/>
      <c r="AC50" s="121"/>
    </row>
    <row r="51" spans="2:29" s="14" customFormat="1" ht="21" customHeight="1">
      <c r="B51" s="1043" t="s">
        <v>292</v>
      </c>
      <c r="C51" s="105" t="s">
        <v>24</v>
      </c>
      <c r="D51" s="106">
        <f t="shared" si="62"/>
        <v>3</v>
      </c>
      <c r="E51" s="40">
        <f>SUM(F51:I51)</f>
        <v>0</v>
      </c>
      <c r="F51" s="41">
        <f>F52+F53</f>
        <v>0</v>
      </c>
      <c r="G51" s="41">
        <f>G52+G53</f>
        <v>0</v>
      </c>
      <c r="H51" s="41">
        <f>H52+H53</f>
        <v>0</v>
      </c>
      <c r="I51" s="42">
        <f>I52+I53</f>
        <v>0</v>
      </c>
      <c r="J51" s="43">
        <f>SUM(K51:N51)</f>
        <v>1</v>
      </c>
      <c r="K51" s="41">
        <f>K52+K53</f>
        <v>0</v>
      </c>
      <c r="L51" s="41">
        <f>L52+L53</f>
        <v>0</v>
      </c>
      <c r="M51" s="41">
        <f>M52+M53</f>
        <v>1</v>
      </c>
      <c r="N51" s="41">
        <f>N52+N53</f>
        <v>0</v>
      </c>
      <c r="O51" s="40">
        <f>SUM(P51:S51)</f>
        <v>1</v>
      </c>
      <c r="P51" s="41">
        <f>P52+P53</f>
        <v>1</v>
      </c>
      <c r="Q51" s="41">
        <f>Q52+Q53</f>
        <v>0</v>
      </c>
      <c r="R51" s="41">
        <f>R52+R53</f>
        <v>0</v>
      </c>
      <c r="S51" s="42">
        <f>S52+S53</f>
        <v>0</v>
      </c>
      <c r="T51" s="43">
        <f>SUM(U51:X51)</f>
        <v>1</v>
      </c>
      <c r="U51" s="41">
        <f>U52+U53</f>
        <v>0</v>
      </c>
      <c r="V51" s="41">
        <f>V52+V53</f>
        <v>0</v>
      </c>
      <c r="W51" s="41">
        <f>W52+W53</f>
        <v>1</v>
      </c>
      <c r="X51" s="41">
        <f>X52+X53</f>
        <v>0</v>
      </c>
      <c r="Y51" s="40">
        <f>SUM(Z51:AC51)</f>
        <v>0</v>
      </c>
      <c r="Z51" s="41">
        <f>Z52+Z53</f>
        <v>0</v>
      </c>
      <c r="AA51" s="41">
        <f>AA52+AA53</f>
        <v>0</v>
      </c>
      <c r="AB51" s="41">
        <f>AB52+AB53</f>
        <v>0</v>
      </c>
      <c r="AC51" s="47">
        <f>AC52+AC53</f>
        <v>0</v>
      </c>
    </row>
    <row r="52" spans="2:29" s="14" customFormat="1" ht="21" customHeight="1">
      <c r="B52" s="1037"/>
      <c r="C52" s="102" t="s">
        <v>15</v>
      </c>
      <c r="D52" s="45">
        <f t="shared" si="62"/>
        <v>3</v>
      </c>
      <c r="E52" s="37">
        <f t="shared" ref="E52:E53" si="78">SUM(F52:I52)</f>
        <v>0</v>
      </c>
      <c r="F52" s="29"/>
      <c r="G52" s="29"/>
      <c r="H52" s="29"/>
      <c r="I52" s="38"/>
      <c r="J52" s="35">
        <f t="shared" ref="J52:J53" si="79">SUM(K52:N52)</f>
        <v>1</v>
      </c>
      <c r="K52" s="29"/>
      <c r="L52" s="29"/>
      <c r="M52" s="29">
        <v>1</v>
      </c>
      <c r="N52" s="33"/>
      <c r="O52" s="37">
        <f t="shared" ref="O52:O53" si="80">SUM(P52:S52)</f>
        <v>1</v>
      </c>
      <c r="P52" s="29">
        <v>1</v>
      </c>
      <c r="Q52" s="29"/>
      <c r="R52" s="29"/>
      <c r="S52" s="38"/>
      <c r="T52" s="35">
        <f t="shared" ref="T52:T53" si="81">SUM(U52:X52)</f>
        <v>1</v>
      </c>
      <c r="U52" s="29"/>
      <c r="V52" s="29"/>
      <c r="W52" s="29">
        <v>1</v>
      </c>
      <c r="X52" s="33"/>
      <c r="Y52" s="37">
        <f t="shared" ref="Y52:Y53" si="82">SUM(Z52:AC52)</f>
        <v>0</v>
      </c>
      <c r="Z52" s="29"/>
      <c r="AA52" s="29"/>
      <c r="AB52" s="29"/>
      <c r="AC52" s="30"/>
    </row>
    <row r="53" spans="2:29" s="14" customFormat="1" ht="21" customHeight="1" thickBot="1">
      <c r="B53" s="1044"/>
      <c r="C53" s="107" t="s">
        <v>16</v>
      </c>
      <c r="D53" s="108">
        <f t="shared" si="62"/>
        <v>0</v>
      </c>
      <c r="E53" s="109">
        <f t="shared" si="78"/>
        <v>0</v>
      </c>
      <c r="F53" s="110"/>
      <c r="G53" s="110"/>
      <c r="H53" s="110"/>
      <c r="I53" s="111"/>
      <c r="J53" s="112">
        <f t="shared" si="79"/>
        <v>0</v>
      </c>
      <c r="K53" s="110"/>
      <c r="L53" s="110"/>
      <c r="M53" s="110"/>
      <c r="N53" s="113"/>
      <c r="O53" s="109">
        <f t="shared" si="80"/>
        <v>0</v>
      </c>
      <c r="P53" s="110"/>
      <c r="Q53" s="110"/>
      <c r="R53" s="110"/>
      <c r="S53" s="111"/>
      <c r="T53" s="112">
        <f t="shared" si="81"/>
        <v>0</v>
      </c>
      <c r="U53" s="110"/>
      <c r="V53" s="110"/>
      <c r="W53" s="110"/>
      <c r="X53" s="113"/>
      <c r="Y53" s="109">
        <f t="shared" si="82"/>
        <v>0</v>
      </c>
      <c r="Z53" s="110"/>
      <c r="AA53" s="110"/>
      <c r="AB53" s="110"/>
      <c r="AC53" s="121"/>
    </row>
    <row r="54" spans="2:29" ht="7.5" customHeight="1"/>
    <row r="55" spans="2:29" s="15" customFormat="1" ht="15" customHeight="1">
      <c r="B55" s="28" t="s">
        <v>152</v>
      </c>
      <c r="C55" s="28"/>
      <c r="D55" s="28"/>
      <c r="E55" s="28"/>
      <c r="F55" s="28"/>
      <c r="G55" s="28"/>
      <c r="H55" s="28"/>
      <c r="I55" s="28"/>
      <c r="J55" s="28"/>
    </row>
    <row r="58" spans="2:29" ht="24.75" customHeight="1">
      <c r="B58" s="17" t="s">
        <v>11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9.75" customHeight="1" thickBo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22.5" customHeight="1">
      <c r="B60" s="982" t="s">
        <v>65</v>
      </c>
      <c r="C60" s="1054" t="s">
        <v>90</v>
      </c>
      <c r="D60" s="1055"/>
      <c r="E60" s="976" t="s">
        <v>41</v>
      </c>
      <c r="F60" s="977"/>
      <c r="G60" s="977"/>
      <c r="H60" s="977"/>
      <c r="I60" s="978"/>
      <c r="J60" s="980" t="s">
        <v>42</v>
      </c>
      <c r="K60" s="977"/>
      <c r="L60" s="977"/>
      <c r="M60" s="977"/>
      <c r="N60" s="981"/>
      <c r="O60" s="976" t="s">
        <v>43</v>
      </c>
      <c r="P60" s="977"/>
      <c r="Q60" s="977"/>
      <c r="R60" s="977"/>
      <c r="S60" s="978"/>
      <c r="T60" s="980" t="s">
        <v>44</v>
      </c>
      <c r="U60" s="977"/>
      <c r="V60" s="977"/>
      <c r="W60" s="977"/>
      <c r="X60" s="981"/>
      <c r="Y60" s="976" t="s">
        <v>45</v>
      </c>
      <c r="Z60" s="977"/>
      <c r="AA60" s="977"/>
      <c r="AB60" s="977"/>
      <c r="AC60" s="979"/>
    </row>
    <row r="61" spans="2:29" ht="22.5" customHeight="1" thickBot="1">
      <c r="B61" s="983"/>
      <c r="C61" s="1056"/>
      <c r="D61" s="1057"/>
      <c r="E61" s="383" t="s">
        <v>46</v>
      </c>
      <c r="F61" s="85" t="s">
        <v>47</v>
      </c>
      <c r="G61" s="85" t="s">
        <v>48</v>
      </c>
      <c r="H61" s="85" t="s">
        <v>49</v>
      </c>
      <c r="I61" s="86" t="s">
        <v>50</v>
      </c>
      <c r="J61" s="87" t="s">
        <v>46</v>
      </c>
      <c r="K61" s="85" t="s">
        <v>47</v>
      </c>
      <c r="L61" s="85" t="s">
        <v>48</v>
      </c>
      <c r="M61" s="85" t="s">
        <v>49</v>
      </c>
      <c r="N61" s="88" t="s">
        <v>50</v>
      </c>
      <c r="O61" s="383" t="s">
        <v>46</v>
      </c>
      <c r="P61" s="85" t="s">
        <v>47</v>
      </c>
      <c r="Q61" s="85" t="s">
        <v>48</v>
      </c>
      <c r="R61" s="85" t="s">
        <v>49</v>
      </c>
      <c r="S61" s="86" t="s">
        <v>50</v>
      </c>
      <c r="T61" s="87" t="s">
        <v>46</v>
      </c>
      <c r="U61" s="85" t="s">
        <v>47</v>
      </c>
      <c r="V61" s="85" t="s">
        <v>48</v>
      </c>
      <c r="W61" s="85" t="s">
        <v>49</v>
      </c>
      <c r="X61" s="88" t="s">
        <v>50</v>
      </c>
      <c r="Y61" s="383" t="s">
        <v>46</v>
      </c>
      <c r="Z61" s="85" t="s">
        <v>47</v>
      </c>
      <c r="AA61" s="85" t="s">
        <v>48</v>
      </c>
      <c r="AB61" s="85" t="s">
        <v>49</v>
      </c>
      <c r="AC61" s="89" t="s">
        <v>50</v>
      </c>
    </row>
    <row r="62" spans="2:29" ht="21" customHeight="1" thickTop="1">
      <c r="B62" s="128" t="s">
        <v>56</v>
      </c>
      <c r="C62" s="1050">
        <f>C63+C64</f>
        <v>43</v>
      </c>
      <c r="D62" s="1051"/>
      <c r="E62" s="129">
        <f>E63-E64</f>
        <v>2</v>
      </c>
      <c r="F62" s="130">
        <f t="shared" ref="F62:AC62" si="83">F63-F64</f>
        <v>2</v>
      </c>
      <c r="G62" s="130">
        <f t="shared" si="83"/>
        <v>0</v>
      </c>
      <c r="H62" s="130">
        <f t="shared" si="83"/>
        <v>0</v>
      </c>
      <c r="I62" s="131">
        <f t="shared" si="83"/>
        <v>0</v>
      </c>
      <c r="J62" s="132">
        <f t="shared" si="83"/>
        <v>21</v>
      </c>
      <c r="K62" s="130">
        <f t="shared" si="83"/>
        <v>0</v>
      </c>
      <c r="L62" s="130">
        <f t="shared" si="83"/>
        <v>17</v>
      </c>
      <c r="M62" s="130">
        <f t="shared" si="83"/>
        <v>4</v>
      </c>
      <c r="N62" s="133">
        <f t="shared" si="83"/>
        <v>0</v>
      </c>
      <c r="O62" s="129">
        <f t="shared" si="83"/>
        <v>14</v>
      </c>
      <c r="P62" s="130">
        <f t="shared" si="83"/>
        <v>3</v>
      </c>
      <c r="Q62" s="130">
        <f t="shared" si="83"/>
        <v>2</v>
      </c>
      <c r="R62" s="130">
        <f t="shared" si="83"/>
        <v>9</v>
      </c>
      <c r="S62" s="131">
        <f t="shared" si="83"/>
        <v>0</v>
      </c>
      <c r="T62" s="132">
        <f t="shared" si="83"/>
        <v>6</v>
      </c>
      <c r="U62" s="130">
        <f t="shared" si="83"/>
        <v>0</v>
      </c>
      <c r="V62" s="130">
        <f t="shared" si="83"/>
        <v>0</v>
      </c>
      <c r="W62" s="130">
        <f t="shared" si="83"/>
        <v>6</v>
      </c>
      <c r="X62" s="133">
        <f t="shared" si="83"/>
        <v>0</v>
      </c>
      <c r="Y62" s="129">
        <f t="shared" si="83"/>
        <v>0</v>
      </c>
      <c r="Z62" s="130">
        <f t="shared" si="83"/>
        <v>0</v>
      </c>
      <c r="AA62" s="130">
        <f t="shared" si="83"/>
        <v>0</v>
      </c>
      <c r="AB62" s="130">
        <f t="shared" si="83"/>
        <v>0</v>
      </c>
      <c r="AC62" s="134">
        <f t="shared" si="83"/>
        <v>0</v>
      </c>
    </row>
    <row r="63" spans="2:29" ht="21" customHeight="1">
      <c r="B63" s="65" t="s">
        <v>54</v>
      </c>
      <c r="C63" s="1052">
        <f>SUM(E63+J63+O63+T63+Y63)</f>
        <v>43</v>
      </c>
      <c r="D63" s="1053"/>
      <c r="E63" s="40">
        <f>SUM(F63:I63)</f>
        <v>2</v>
      </c>
      <c r="F63" s="41">
        <f>F6</f>
        <v>2</v>
      </c>
      <c r="G63" s="41">
        <f t="shared" ref="G63:I63" si="84">G6</f>
        <v>0</v>
      </c>
      <c r="H63" s="41">
        <f t="shared" si="84"/>
        <v>0</v>
      </c>
      <c r="I63" s="41">
        <f t="shared" si="84"/>
        <v>0</v>
      </c>
      <c r="J63" s="43">
        <f>SUM(K63:N63)</f>
        <v>21</v>
      </c>
      <c r="K63" s="41">
        <f>K6</f>
        <v>0</v>
      </c>
      <c r="L63" s="41">
        <f t="shared" ref="L63:N63" si="85">L6</f>
        <v>17</v>
      </c>
      <c r="M63" s="41">
        <f t="shared" si="85"/>
        <v>4</v>
      </c>
      <c r="N63" s="41">
        <f t="shared" si="85"/>
        <v>0</v>
      </c>
      <c r="O63" s="40">
        <f>SUM(P63:S63)</f>
        <v>14</v>
      </c>
      <c r="P63" s="41">
        <f>P6</f>
        <v>3</v>
      </c>
      <c r="Q63" s="41">
        <f t="shared" ref="Q63:S63" si="86">Q6</f>
        <v>2</v>
      </c>
      <c r="R63" s="41">
        <f t="shared" si="86"/>
        <v>9</v>
      </c>
      <c r="S63" s="41">
        <f t="shared" si="86"/>
        <v>0</v>
      </c>
      <c r="T63" s="43">
        <f>SUM(U63:X63)</f>
        <v>6</v>
      </c>
      <c r="U63" s="41">
        <f>U6</f>
        <v>0</v>
      </c>
      <c r="V63" s="41">
        <f t="shared" ref="V63:X63" si="87">V6</f>
        <v>0</v>
      </c>
      <c r="W63" s="41">
        <f t="shared" si="87"/>
        <v>6</v>
      </c>
      <c r="X63" s="41">
        <f t="shared" si="87"/>
        <v>0</v>
      </c>
      <c r="Y63" s="40">
        <f>SUM(Z63:AC63)</f>
        <v>0</v>
      </c>
      <c r="Z63" s="41">
        <f>Z6</f>
        <v>0</v>
      </c>
      <c r="AA63" s="41">
        <f t="shared" ref="AA63:AC63" si="88">AA6</f>
        <v>0</v>
      </c>
      <c r="AB63" s="41">
        <f t="shared" si="88"/>
        <v>0</v>
      </c>
      <c r="AC63" s="47">
        <f t="shared" si="88"/>
        <v>0</v>
      </c>
    </row>
    <row r="64" spans="2:29" ht="21" customHeight="1" thickBot="1">
      <c r="B64" s="457" t="s">
        <v>55</v>
      </c>
      <c r="C64" s="1048">
        <f>SUM(E64+J64+O64+T64+Y64)</f>
        <v>0</v>
      </c>
      <c r="D64" s="1049"/>
      <c r="E64" s="48">
        <f>SUM(F64:I64)</f>
        <v>0</v>
      </c>
      <c r="F64" s="458"/>
      <c r="G64" s="31"/>
      <c r="H64" s="31"/>
      <c r="I64" s="49"/>
      <c r="J64" s="36">
        <f>SUM(K64:N64)</f>
        <v>0</v>
      </c>
      <c r="K64" s="31"/>
      <c r="L64" s="31"/>
      <c r="M64" s="31"/>
      <c r="N64" s="34"/>
      <c r="O64" s="48">
        <f>SUM(P64:S64)</f>
        <v>0</v>
      </c>
      <c r="P64" s="31"/>
      <c r="Q64" s="31"/>
      <c r="R64" s="31"/>
      <c r="S64" s="49"/>
      <c r="T64" s="36">
        <f>SUM(U64:X64)</f>
        <v>0</v>
      </c>
      <c r="U64" s="31"/>
      <c r="V64" s="31"/>
      <c r="W64" s="31"/>
      <c r="X64" s="34"/>
      <c r="Y64" s="48">
        <f>SUM(Z64:AC64)</f>
        <v>0</v>
      </c>
      <c r="Z64" s="31"/>
      <c r="AA64" s="31"/>
      <c r="AB64" s="31"/>
      <c r="AC64" s="32"/>
    </row>
    <row r="65" spans="2:29" s="19" customFormat="1" ht="15" customHeight="1">
      <c r="B65" s="206" t="s">
        <v>122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8"/>
    </row>
    <row r="66" spans="2:29" s="19" customFormat="1" ht="21" customHeight="1" thickBot="1">
      <c r="B66" s="253" t="s">
        <v>153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5"/>
    </row>
    <row r="67" spans="2:29" s="125" customFormat="1">
      <c r="C67" s="80"/>
      <c r="D67" s="80"/>
      <c r="E67" s="80"/>
      <c r="F67" s="80"/>
      <c r="G67" s="80"/>
      <c r="H67" s="80"/>
      <c r="I67" s="80"/>
      <c r="J67" s="80"/>
    </row>
    <row r="68" spans="2:29" s="19" customFormat="1"/>
    <row r="69" spans="2:29" s="19" customFormat="1"/>
    <row r="70" spans="2:29" s="19" customFormat="1"/>
    <row r="71" spans="2:29" s="19" customFormat="1"/>
    <row r="72" spans="2:29" s="19" customFormat="1"/>
    <row r="73" spans="2:29" s="19" customFormat="1"/>
    <row r="74" spans="2:29" s="19" customFormat="1"/>
    <row r="75" spans="2:29" s="19" customFormat="1"/>
    <row r="76" spans="2:29" s="19" customFormat="1"/>
    <row r="77" spans="2:29" s="19" customFormat="1"/>
    <row r="78" spans="2:29" s="19" customFormat="1"/>
    <row r="79" spans="2:29" s="19" customFormat="1"/>
  </sheetData>
  <mergeCells count="35">
    <mergeCell ref="B30:B32"/>
    <mergeCell ref="B33:B35"/>
    <mergeCell ref="B36:B38"/>
    <mergeCell ref="B39:B41"/>
    <mergeCell ref="B42:B44"/>
    <mergeCell ref="B15:B17"/>
    <mergeCell ref="B18:B20"/>
    <mergeCell ref="B21:B23"/>
    <mergeCell ref="B24:B26"/>
    <mergeCell ref="B27:B29"/>
    <mergeCell ref="C64:D64"/>
    <mergeCell ref="E60:I60"/>
    <mergeCell ref="T60:X60"/>
    <mergeCell ref="Y60:AC60"/>
    <mergeCell ref="C62:D62"/>
    <mergeCell ref="C63:D63"/>
    <mergeCell ref="J60:N60"/>
    <mergeCell ref="C60:D61"/>
    <mergeCell ref="O60:S60"/>
    <mergeCell ref="AA3:AC3"/>
    <mergeCell ref="O4:S4"/>
    <mergeCell ref="Y4:AC4"/>
    <mergeCell ref="T4:X4"/>
    <mergeCell ref="B60:B61"/>
    <mergeCell ref="B6:B8"/>
    <mergeCell ref="B9:B11"/>
    <mergeCell ref="B4:B5"/>
    <mergeCell ref="J4:N4"/>
    <mergeCell ref="E4:I4"/>
    <mergeCell ref="C4:C5"/>
    <mergeCell ref="D4:D5"/>
    <mergeCell ref="B45:B47"/>
    <mergeCell ref="B48:B50"/>
    <mergeCell ref="B51:B53"/>
    <mergeCell ref="B12:B14"/>
  </mergeCells>
  <phoneticPr fontId="2" type="noConversion"/>
  <pageMargins left="0.54" right="0.28000000000000003" top="0.66" bottom="0.47" header="0.36" footer="0.25"/>
  <pageSetup paperSize="9" scale="80" orientation="landscape" horizontalDpi="300" r:id="rId1"/>
  <headerFooter alignWithMargins="0">
    <oddHeader xml:space="preserve">&amp;C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B2:AE19"/>
  <sheetViews>
    <sheetView zoomScale="85" zoomScaleNormal="85" workbookViewId="0">
      <selection activeCell="H13" sqref="H13"/>
    </sheetView>
  </sheetViews>
  <sheetFormatPr defaultRowHeight="13.5"/>
  <cols>
    <col min="1" max="1" width="2" customWidth="1"/>
    <col min="2" max="2" width="5.21875" customWidth="1"/>
    <col min="3" max="3" width="17.21875" bestFit="1" customWidth="1"/>
    <col min="4" max="4" width="5.21875" customWidth="1"/>
    <col min="5" max="10" width="4.6640625" customWidth="1"/>
    <col min="11" max="11" width="5.77734375" customWidth="1"/>
    <col min="12" max="13" width="4.6640625" customWidth="1"/>
    <col min="14" max="14" width="5" customWidth="1"/>
    <col min="15" max="15" width="5.109375" customWidth="1"/>
    <col min="16" max="23" width="4.6640625" customWidth="1"/>
    <col min="24" max="24" width="5.5546875" customWidth="1"/>
    <col min="25" max="26" width="4.6640625" customWidth="1"/>
    <col min="27" max="28" width="5.109375" customWidth="1"/>
    <col min="29" max="29" width="4.6640625" customWidth="1"/>
    <col min="30" max="30" width="4.33203125" customWidth="1"/>
    <col min="31" max="31" width="5.21875" customWidth="1"/>
    <col min="32" max="32" width="11.88671875" customWidth="1"/>
  </cols>
  <sheetData>
    <row r="2" spans="2:31" ht="25.5" customHeight="1">
      <c r="B2" s="1073" t="s">
        <v>13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O2" s="3"/>
    </row>
    <row r="3" spans="2:31" ht="18.75" customHeight="1" thickBot="1">
      <c r="B3" s="1072"/>
      <c r="C3" s="1072"/>
      <c r="D3" s="107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C3" s="122" t="s">
        <v>29</v>
      </c>
      <c r="AE3" s="122"/>
    </row>
    <row r="4" spans="2:31" ht="32.25" customHeight="1">
      <c r="B4" s="1065" t="s">
        <v>73</v>
      </c>
      <c r="C4" s="1067" t="s">
        <v>78</v>
      </c>
      <c r="D4" s="973" t="s">
        <v>66</v>
      </c>
      <c r="E4" s="976" t="s">
        <v>18</v>
      </c>
      <c r="F4" s="977"/>
      <c r="G4" s="977"/>
      <c r="H4" s="977"/>
      <c r="I4" s="978"/>
      <c r="J4" s="980" t="s">
        <v>19</v>
      </c>
      <c r="K4" s="977"/>
      <c r="L4" s="977"/>
      <c r="M4" s="977"/>
      <c r="N4" s="981"/>
      <c r="O4" s="976" t="s">
        <v>25</v>
      </c>
      <c r="P4" s="977"/>
      <c r="Q4" s="977"/>
      <c r="R4" s="977"/>
      <c r="S4" s="978"/>
      <c r="T4" s="980" t="s">
        <v>26</v>
      </c>
      <c r="U4" s="977"/>
      <c r="V4" s="977"/>
      <c r="W4" s="977"/>
      <c r="X4" s="981"/>
      <c r="Y4" s="976" t="s">
        <v>27</v>
      </c>
      <c r="Z4" s="977"/>
      <c r="AA4" s="977"/>
      <c r="AB4" s="977"/>
      <c r="AC4" s="979"/>
    </row>
    <row r="5" spans="2:31" ht="32.25" customHeight="1" thickBot="1">
      <c r="B5" s="1066"/>
      <c r="C5" s="1068"/>
      <c r="D5" s="974"/>
      <c r="E5" s="486" t="s">
        <v>24</v>
      </c>
      <c r="F5" s="85" t="s">
        <v>20</v>
      </c>
      <c r="G5" s="85" t="s">
        <v>21</v>
      </c>
      <c r="H5" s="85" t="s">
        <v>22</v>
      </c>
      <c r="I5" s="86" t="s">
        <v>23</v>
      </c>
      <c r="J5" s="87" t="s">
        <v>24</v>
      </c>
      <c r="K5" s="85" t="s">
        <v>20</v>
      </c>
      <c r="L5" s="85" t="s">
        <v>21</v>
      </c>
      <c r="M5" s="85" t="s">
        <v>22</v>
      </c>
      <c r="N5" s="88" t="s">
        <v>23</v>
      </c>
      <c r="O5" s="486" t="s">
        <v>24</v>
      </c>
      <c r="P5" s="85" t="s">
        <v>20</v>
      </c>
      <c r="Q5" s="85" t="s">
        <v>21</v>
      </c>
      <c r="R5" s="85" t="s">
        <v>22</v>
      </c>
      <c r="S5" s="86" t="s">
        <v>23</v>
      </c>
      <c r="T5" s="87" t="s">
        <v>24</v>
      </c>
      <c r="U5" s="85" t="s">
        <v>20</v>
      </c>
      <c r="V5" s="85" t="s">
        <v>21</v>
      </c>
      <c r="W5" s="85" t="s">
        <v>22</v>
      </c>
      <c r="X5" s="88" t="s">
        <v>23</v>
      </c>
      <c r="Y5" s="486" t="s">
        <v>24</v>
      </c>
      <c r="Z5" s="85" t="s">
        <v>20</v>
      </c>
      <c r="AA5" s="85" t="s">
        <v>21</v>
      </c>
      <c r="AB5" s="85" t="s">
        <v>22</v>
      </c>
      <c r="AC5" s="89" t="s">
        <v>23</v>
      </c>
    </row>
    <row r="6" spans="2:31" s="14" customFormat="1" ht="32.25" customHeight="1" thickTop="1">
      <c r="B6" s="1071" t="s">
        <v>76</v>
      </c>
      <c r="C6" s="127" t="s">
        <v>77</v>
      </c>
      <c r="D6" s="243">
        <f t="shared" ref="D6:D12" si="0">SUM(E6+J6+O6+T6+Y6)</f>
        <v>5</v>
      </c>
      <c r="E6" s="244">
        <f t="shared" ref="E6:E11" si="1">SUM(F6:I6)</f>
        <v>2</v>
      </c>
      <c r="F6" s="245">
        <f>F7+F8+F9</f>
        <v>2</v>
      </c>
      <c r="G6" s="245">
        <f t="shared" ref="G6:I6" si="2">G7+G8+G9</f>
        <v>0</v>
      </c>
      <c r="H6" s="245">
        <f t="shared" si="2"/>
        <v>0</v>
      </c>
      <c r="I6" s="245">
        <f t="shared" si="2"/>
        <v>0</v>
      </c>
      <c r="J6" s="244">
        <f t="shared" ref="J6:J12" si="3">SUM(K6:N6)</f>
        <v>2</v>
      </c>
      <c r="K6" s="245">
        <f>K7+K8+K9</f>
        <v>0</v>
      </c>
      <c r="L6" s="245">
        <f t="shared" ref="L6" si="4">L7+L8+L9</f>
        <v>2</v>
      </c>
      <c r="M6" s="245">
        <f t="shared" ref="M6" si="5">M7+M8+M9</f>
        <v>0</v>
      </c>
      <c r="N6" s="245">
        <f t="shared" ref="N6" si="6">N7+N8+N9</f>
        <v>0</v>
      </c>
      <c r="O6" s="244">
        <f t="shared" ref="O6:O11" si="7">SUM(P6:S6)</f>
        <v>1</v>
      </c>
      <c r="P6" s="245">
        <f>P7+P8+P9</f>
        <v>0</v>
      </c>
      <c r="Q6" s="245">
        <f t="shared" ref="Q6" si="8">Q7+Q8+Q9</f>
        <v>0</v>
      </c>
      <c r="R6" s="245">
        <f t="shared" ref="R6" si="9">R7+R8+R9</f>
        <v>1</v>
      </c>
      <c r="S6" s="245">
        <f t="shared" ref="S6" si="10">S7+S8+S9</f>
        <v>0</v>
      </c>
      <c r="T6" s="246">
        <f t="shared" ref="T6:T11" si="11">SUM(U6:X6)</f>
        <v>0</v>
      </c>
      <c r="U6" s="245">
        <f>U7+U8+U9</f>
        <v>0</v>
      </c>
      <c r="V6" s="245">
        <f t="shared" ref="V6" si="12">V7+V8+V9</f>
        <v>0</v>
      </c>
      <c r="W6" s="245">
        <f t="shared" ref="W6" si="13">W7+W8+W9</f>
        <v>0</v>
      </c>
      <c r="X6" s="245">
        <f t="shared" ref="X6" si="14">X7+X8+X9</f>
        <v>0</v>
      </c>
      <c r="Y6" s="244">
        <f t="shared" ref="Y6:Y11" si="15">SUM(Z6:AC6)</f>
        <v>0</v>
      </c>
      <c r="Z6" s="245">
        <f>Z7+Z8+Z9</f>
        <v>0</v>
      </c>
      <c r="AA6" s="245">
        <f t="shared" ref="AA6" si="16">AA7+AA8+AA9</f>
        <v>0</v>
      </c>
      <c r="AB6" s="245">
        <f t="shared" ref="AB6" si="17">AB7+AB8+AB9</f>
        <v>0</v>
      </c>
      <c r="AC6" s="247">
        <f t="shared" ref="AC6" si="18">AC7+AC8+AC9</f>
        <v>0</v>
      </c>
    </row>
    <row r="7" spans="2:31" s="14" customFormat="1" ht="32.25" customHeight="1">
      <c r="B7" s="1069"/>
      <c r="C7" s="392" t="s">
        <v>282</v>
      </c>
      <c r="D7" s="45">
        <f t="shared" si="0"/>
        <v>2</v>
      </c>
      <c r="E7" s="37">
        <f t="shared" si="1"/>
        <v>2</v>
      </c>
      <c r="F7" s="29">
        <v>2</v>
      </c>
      <c r="G7" s="29"/>
      <c r="H7" s="29"/>
      <c r="I7" s="38"/>
      <c r="J7" s="37">
        <f t="shared" si="3"/>
        <v>0</v>
      </c>
      <c r="K7" s="29"/>
      <c r="L7" s="29"/>
      <c r="M7" s="29"/>
      <c r="N7" s="38"/>
      <c r="O7" s="37">
        <f t="shared" si="7"/>
        <v>0</v>
      </c>
      <c r="P7" s="29"/>
      <c r="Q7" s="29"/>
      <c r="R7" s="29"/>
      <c r="S7" s="38"/>
      <c r="T7" s="35">
        <f t="shared" si="11"/>
        <v>0</v>
      </c>
      <c r="U7" s="29"/>
      <c r="V7" s="29"/>
      <c r="W7" s="29"/>
      <c r="X7" s="38"/>
      <c r="Y7" s="37">
        <f t="shared" si="15"/>
        <v>0</v>
      </c>
      <c r="Z7" s="29"/>
      <c r="AA7" s="29"/>
      <c r="AB7" s="29"/>
      <c r="AC7" s="30"/>
    </row>
    <row r="8" spans="2:31" s="14" customFormat="1" ht="32.25" customHeight="1">
      <c r="B8" s="1069"/>
      <c r="C8" s="392" t="s">
        <v>351</v>
      </c>
      <c r="D8" s="45">
        <f t="shared" si="0"/>
        <v>2</v>
      </c>
      <c r="E8" s="37">
        <f t="shared" si="1"/>
        <v>0</v>
      </c>
      <c r="F8" s="29"/>
      <c r="G8" s="29"/>
      <c r="H8" s="29"/>
      <c r="I8" s="38"/>
      <c r="J8" s="37">
        <f t="shared" si="3"/>
        <v>1</v>
      </c>
      <c r="K8" s="29"/>
      <c r="L8" s="29">
        <v>1</v>
      </c>
      <c r="M8" s="29"/>
      <c r="N8" s="38"/>
      <c r="O8" s="37">
        <f t="shared" si="7"/>
        <v>1</v>
      </c>
      <c r="P8" s="29"/>
      <c r="Q8" s="29"/>
      <c r="R8" s="29">
        <v>1</v>
      </c>
      <c r="S8" s="38"/>
      <c r="T8" s="35">
        <f t="shared" si="11"/>
        <v>0</v>
      </c>
      <c r="U8" s="29"/>
      <c r="V8" s="29"/>
      <c r="W8" s="29"/>
      <c r="X8" s="38"/>
      <c r="Y8" s="37">
        <f t="shared" si="15"/>
        <v>0</v>
      </c>
      <c r="Z8" s="29"/>
      <c r="AA8" s="29"/>
      <c r="AB8" s="29"/>
      <c r="AC8" s="30"/>
    </row>
    <row r="9" spans="2:31" s="14" customFormat="1" ht="32.25" customHeight="1">
      <c r="B9" s="1069"/>
      <c r="C9" s="392" t="s">
        <v>320</v>
      </c>
      <c r="D9" s="45">
        <f t="shared" ref="D9" si="19">SUM(E9+J9+O9+T9+Y9)</f>
        <v>1</v>
      </c>
      <c r="E9" s="37">
        <f t="shared" ref="E9" si="20">SUM(F9:I9)</f>
        <v>0</v>
      </c>
      <c r="F9" s="961"/>
      <c r="G9" s="961"/>
      <c r="H9" s="961"/>
      <c r="I9" s="962"/>
      <c r="J9" s="960">
        <f t="shared" ref="J9" si="21">SUM(K9:N9)</f>
        <v>1</v>
      </c>
      <c r="K9" s="961"/>
      <c r="L9" s="961">
        <v>1</v>
      </c>
      <c r="M9" s="961"/>
      <c r="N9" s="962"/>
      <c r="O9" s="960">
        <f t="shared" ref="O9" si="22">SUM(P9:S9)</f>
        <v>0</v>
      </c>
      <c r="P9" s="961"/>
      <c r="Q9" s="961"/>
      <c r="R9" s="961"/>
      <c r="S9" s="962"/>
      <c r="T9" s="963">
        <f t="shared" ref="T9" si="23">SUM(U9:X9)</f>
        <v>0</v>
      </c>
      <c r="U9" s="961"/>
      <c r="V9" s="961"/>
      <c r="W9" s="961"/>
      <c r="X9" s="962"/>
      <c r="Y9" s="960">
        <f t="shared" ref="Y9" si="24">SUM(Z9:AC9)</f>
        <v>0</v>
      </c>
      <c r="Z9" s="961"/>
      <c r="AA9" s="961"/>
      <c r="AB9" s="961"/>
      <c r="AC9" s="964"/>
    </row>
    <row r="10" spans="2:31" s="14" customFormat="1" ht="32.25" customHeight="1">
      <c r="B10" s="1069" t="s">
        <v>79</v>
      </c>
      <c r="C10" s="126" t="s">
        <v>77</v>
      </c>
      <c r="D10" s="248">
        <f t="shared" si="0"/>
        <v>4</v>
      </c>
      <c r="E10" s="249">
        <f t="shared" si="1"/>
        <v>2</v>
      </c>
      <c r="F10" s="965">
        <f>F11+F12+F13</f>
        <v>2</v>
      </c>
      <c r="G10" s="965">
        <f t="shared" ref="G10:I10" si="25">G11+G12+G13</f>
        <v>0</v>
      </c>
      <c r="H10" s="965">
        <f t="shared" si="25"/>
        <v>0</v>
      </c>
      <c r="I10" s="965">
        <f t="shared" si="25"/>
        <v>0</v>
      </c>
      <c r="J10" s="966">
        <f t="shared" si="3"/>
        <v>2</v>
      </c>
      <c r="K10" s="965">
        <f>K11+K12+K13</f>
        <v>0</v>
      </c>
      <c r="L10" s="965">
        <f t="shared" ref="L10" si="26">L11+L12+L13</f>
        <v>2</v>
      </c>
      <c r="M10" s="965">
        <f t="shared" ref="M10" si="27">M11+M12+M13</f>
        <v>0</v>
      </c>
      <c r="N10" s="965">
        <f t="shared" ref="N10" si="28">N11+N12+N13</f>
        <v>0</v>
      </c>
      <c r="O10" s="966">
        <f t="shared" si="7"/>
        <v>0</v>
      </c>
      <c r="P10" s="965">
        <f>P11+P12+P13</f>
        <v>0</v>
      </c>
      <c r="Q10" s="965">
        <f t="shared" ref="Q10" si="29">Q11+Q12+Q13</f>
        <v>0</v>
      </c>
      <c r="R10" s="965">
        <f t="shared" ref="R10" si="30">R11+R12+R13</f>
        <v>0</v>
      </c>
      <c r="S10" s="965">
        <f t="shared" ref="S10" si="31">S11+S12+S13</f>
        <v>0</v>
      </c>
      <c r="T10" s="967">
        <f t="shared" si="11"/>
        <v>0</v>
      </c>
      <c r="U10" s="965">
        <f>U11+U12+U13</f>
        <v>0</v>
      </c>
      <c r="V10" s="965">
        <f t="shared" ref="V10" si="32">V11+V12+V13</f>
        <v>0</v>
      </c>
      <c r="W10" s="965">
        <f t="shared" ref="W10" si="33">W11+W12+W13</f>
        <v>0</v>
      </c>
      <c r="X10" s="965">
        <f t="shared" ref="X10" si="34">X11+X12+X13</f>
        <v>0</v>
      </c>
      <c r="Y10" s="966">
        <f t="shared" si="15"/>
        <v>0</v>
      </c>
      <c r="Z10" s="965">
        <f>Z11+Z12+Z13</f>
        <v>0</v>
      </c>
      <c r="AA10" s="965">
        <f t="shared" ref="AA10" si="35">AA11+AA12+AA13</f>
        <v>0</v>
      </c>
      <c r="AB10" s="965">
        <f t="shared" ref="AB10" si="36">AB11+AB12+AB13</f>
        <v>0</v>
      </c>
      <c r="AC10" s="968">
        <f t="shared" ref="AC10" si="37">AC11+AC12+AC13</f>
        <v>0</v>
      </c>
    </row>
    <row r="11" spans="2:31" s="14" customFormat="1" ht="32.25" customHeight="1">
      <c r="B11" s="1069"/>
      <c r="C11" s="392" t="s">
        <v>282</v>
      </c>
      <c r="D11" s="45">
        <f>SUM(E11+J11+O11+T11+Y11)</f>
        <v>2</v>
      </c>
      <c r="E11" s="37">
        <f t="shared" si="1"/>
        <v>2</v>
      </c>
      <c r="F11" s="29">
        <v>2</v>
      </c>
      <c r="G11" s="29"/>
      <c r="H11" s="29"/>
      <c r="I11" s="38"/>
      <c r="J11" s="37">
        <f t="shared" si="3"/>
        <v>0</v>
      </c>
      <c r="K11" s="29"/>
      <c r="L11" s="29"/>
      <c r="M11" s="29"/>
      <c r="N11" s="38"/>
      <c r="O11" s="37">
        <f t="shared" si="7"/>
        <v>0</v>
      </c>
      <c r="P11" s="29"/>
      <c r="Q11" s="29"/>
      <c r="R11" s="29"/>
      <c r="S11" s="38"/>
      <c r="T11" s="35">
        <f t="shared" si="11"/>
        <v>0</v>
      </c>
      <c r="U11" s="29"/>
      <c r="V11" s="29"/>
      <c r="W11" s="29"/>
      <c r="X11" s="38"/>
      <c r="Y11" s="37">
        <f t="shared" si="15"/>
        <v>0</v>
      </c>
      <c r="Z11" s="29"/>
      <c r="AA11" s="29"/>
      <c r="AB11" s="29"/>
      <c r="AC11" s="30"/>
    </row>
    <row r="12" spans="2:31" s="14" customFormat="1" ht="32.25" customHeight="1">
      <c r="B12" s="1069"/>
      <c r="C12" s="392" t="s">
        <v>271</v>
      </c>
      <c r="D12" s="45">
        <f t="shared" si="0"/>
        <v>1</v>
      </c>
      <c r="E12" s="960"/>
      <c r="F12" s="961"/>
      <c r="G12" s="961"/>
      <c r="H12" s="961"/>
      <c r="I12" s="962"/>
      <c r="J12" s="37">
        <f t="shared" si="3"/>
        <v>1</v>
      </c>
      <c r="K12" s="961"/>
      <c r="L12" s="961">
        <v>1</v>
      </c>
      <c r="M12" s="961"/>
      <c r="N12" s="962"/>
      <c r="O12" s="960"/>
      <c r="P12" s="961"/>
      <c r="Q12" s="961"/>
      <c r="R12" s="961"/>
      <c r="S12" s="962"/>
      <c r="T12" s="963"/>
      <c r="U12" s="961"/>
      <c r="V12" s="961"/>
      <c r="W12" s="961"/>
      <c r="X12" s="962"/>
      <c r="Y12" s="960"/>
      <c r="Z12" s="961"/>
      <c r="AA12" s="961"/>
      <c r="AB12" s="961"/>
      <c r="AC12" s="964"/>
    </row>
    <row r="13" spans="2:31" s="14" customFormat="1" ht="32.25" customHeight="1" thickBot="1">
      <c r="B13" s="1070"/>
      <c r="C13" s="959" t="s">
        <v>320</v>
      </c>
      <c r="D13" s="46">
        <f t="shared" ref="D13" si="38">SUM(E13+J13+O13+T13+Y13)</f>
        <v>1</v>
      </c>
      <c r="E13" s="48">
        <f t="shared" ref="E13" si="39">SUM(F13:I13)</f>
        <v>0</v>
      </c>
      <c r="F13" s="31"/>
      <c r="G13" s="31"/>
      <c r="H13" s="31"/>
      <c r="I13" s="49"/>
      <c r="J13" s="48">
        <f t="shared" ref="J13" si="40">SUM(K13:N13)</f>
        <v>1</v>
      </c>
      <c r="K13" s="31"/>
      <c r="L13" s="31">
        <v>1</v>
      </c>
      <c r="M13" s="31"/>
      <c r="N13" s="49"/>
      <c r="O13" s="48">
        <f t="shared" ref="O13" si="41">SUM(P13:S13)</f>
        <v>0</v>
      </c>
      <c r="P13" s="31"/>
      <c r="Q13" s="31"/>
      <c r="R13" s="31"/>
      <c r="S13" s="49"/>
      <c r="T13" s="36">
        <f t="shared" ref="T13" si="42">SUM(U13:X13)</f>
        <v>0</v>
      </c>
      <c r="U13" s="31"/>
      <c r="V13" s="31"/>
      <c r="W13" s="31"/>
      <c r="X13" s="49"/>
      <c r="Y13" s="48">
        <f t="shared" ref="Y13" si="43">SUM(Z13:AC13)</f>
        <v>0</v>
      </c>
      <c r="Z13" s="31"/>
      <c r="AA13" s="31"/>
      <c r="AB13" s="31"/>
      <c r="AC13" s="32"/>
    </row>
    <row r="14" spans="2:31" ht="12.75" customHeight="1"/>
    <row r="15" spans="2:31" s="183" customFormat="1" ht="20.25" customHeight="1">
      <c r="B15" s="182" t="s">
        <v>154</v>
      </c>
      <c r="C15" s="182"/>
      <c r="D15" s="182"/>
      <c r="E15" s="182"/>
      <c r="F15" s="182"/>
      <c r="G15" s="182"/>
      <c r="H15" s="182"/>
      <c r="I15" s="182"/>
      <c r="J15" s="182"/>
    </row>
    <row r="16" spans="2:31" s="181" customFormat="1" ht="20.25" customHeight="1">
      <c r="B16" s="181" t="s">
        <v>124</v>
      </c>
    </row>
    <row r="17" spans="2:2" s="181" customFormat="1" ht="20.25" customHeight="1">
      <c r="B17" s="203" t="s">
        <v>117</v>
      </c>
    </row>
    <row r="18" spans="2:2" s="181" customFormat="1" ht="20.25" customHeight="1"/>
    <row r="19" spans="2:2" s="181" customFormat="1" ht="14.25"/>
  </sheetData>
  <mergeCells count="12">
    <mergeCell ref="B10:B13"/>
    <mergeCell ref="B6:B9"/>
    <mergeCell ref="J4:N4"/>
    <mergeCell ref="B3:D3"/>
    <mergeCell ref="B2:M2"/>
    <mergeCell ref="O4:S4"/>
    <mergeCell ref="T4:X4"/>
    <mergeCell ref="Y4:AC4"/>
    <mergeCell ref="B4:B5"/>
    <mergeCell ref="D4:D5"/>
    <mergeCell ref="E4:I4"/>
    <mergeCell ref="C4:C5"/>
  </mergeCells>
  <phoneticPr fontId="2" type="noConversion"/>
  <pageMargins left="0.49" right="0.2" top="0.74" bottom="0.68" header="0.5" footer="0.35"/>
  <pageSetup paperSize="9" scale="80" orientation="landscape" horizontalDpi="300" r:id="rId1"/>
  <headerFooter alignWithMargins="0">
    <oddHeader xml:space="preserve">&amp;C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Q30"/>
  <sheetViews>
    <sheetView zoomScale="90" zoomScaleNormal="90" workbookViewId="0">
      <selection activeCell="J8" sqref="J8"/>
    </sheetView>
  </sheetViews>
  <sheetFormatPr defaultRowHeight="13.5"/>
  <cols>
    <col min="1" max="1" width="1.33203125" customWidth="1"/>
    <col min="2" max="2" width="20.5546875" customWidth="1"/>
    <col min="3" max="7" width="6" customWidth="1"/>
    <col min="8" max="8" width="6.21875" customWidth="1"/>
    <col min="9" max="9" width="6.88671875" customWidth="1"/>
    <col min="10" max="10" width="15.44140625" customWidth="1"/>
    <col min="11" max="13" width="6" customWidth="1"/>
    <col min="14" max="14" width="7" customWidth="1"/>
    <col min="15" max="15" width="9.44140625" customWidth="1"/>
    <col min="16" max="19" width="5.21875" customWidth="1"/>
    <col min="20" max="20" width="21.77734375" customWidth="1"/>
    <col min="21" max="21" width="6" customWidth="1"/>
    <col min="22" max="22" width="10" customWidth="1"/>
    <col min="23" max="23" width="21.33203125" customWidth="1"/>
    <col min="24" max="24" width="10.21875" customWidth="1"/>
    <col min="25" max="25" width="8.6640625" customWidth="1"/>
  </cols>
  <sheetData>
    <row r="2" spans="2:17" ht="21.75" customHeight="1">
      <c r="B2" s="17" t="s">
        <v>162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7.25" customHeight="1" thickBot="1">
      <c r="B3" s="279" t="s">
        <v>166</v>
      </c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2:17" s="58" customFormat="1" ht="28.5" customHeight="1">
      <c r="B4" s="1038" t="s">
        <v>64</v>
      </c>
      <c r="C4" s="997" t="s">
        <v>141</v>
      </c>
      <c r="D4" s="998"/>
      <c r="E4" s="998"/>
      <c r="F4" s="998"/>
      <c r="G4" s="1010"/>
      <c r="H4" s="1078" t="s">
        <v>237</v>
      </c>
      <c r="I4" s="1079"/>
      <c r="J4" s="1076" t="s">
        <v>236</v>
      </c>
      <c r="K4" s="997" t="s">
        <v>163</v>
      </c>
      <c r="L4" s="998"/>
      <c r="M4" s="1010"/>
      <c r="N4" s="999"/>
      <c r="O4" s="1074" t="s">
        <v>60</v>
      </c>
      <c r="P4" s="57"/>
    </row>
    <row r="5" spans="2:17" s="58" customFormat="1" ht="44.25" customHeight="1" thickBot="1">
      <c r="B5" s="1039"/>
      <c r="C5" s="21" t="s">
        <v>24</v>
      </c>
      <c r="D5" s="20" t="s">
        <v>20</v>
      </c>
      <c r="E5" s="20" t="s">
        <v>21</v>
      </c>
      <c r="F5" s="20" t="s">
        <v>22</v>
      </c>
      <c r="G5" s="377" t="s">
        <v>23</v>
      </c>
      <c r="H5" s="1080"/>
      <c r="I5" s="1081"/>
      <c r="J5" s="1077"/>
      <c r="K5" s="63" t="s">
        <v>59</v>
      </c>
      <c r="L5" s="20" t="s">
        <v>57</v>
      </c>
      <c r="M5" s="196" t="s">
        <v>115</v>
      </c>
      <c r="N5" s="197" t="s">
        <v>116</v>
      </c>
      <c r="O5" s="1075"/>
      <c r="P5" s="57"/>
    </row>
    <row r="6" spans="2:17" s="64" customFormat="1" ht="31.5" customHeight="1" thickTop="1" thickBot="1">
      <c r="B6" s="97" t="s">
        <v>316</v>
      </c>
      <c r="C6" s="98">
        <f>SUM(C7:C21)</f>
        <v>21</v>
      </c>
      <c r="D6" s="99">
        <f>SUM(D7:D21)</f>
        <v>0</v>
      </c>
      <c r="E6" s="99">
        <f>SUM(E7:E21)</f>
        <v>17</v>
      </c>
      <c r="F6" s="99">
        <f>SUM(F7:F21)</f>
        <v>4</v>
      </c>
      <c r="G6" s="100">
        <f>SUM(G7:G21)</f>
        <v>0</v>
      </c>
      <c r="H6" s="1086">
        <f>SUM(H7:I21)</f>
        <v>1</v>
      </c>
      <c r="I6" s="1087"/>
      <c r="J6" s="380">
        <f>SUM(J7:J21)</f>
        <v>20</v>
      </c>
      <c r="K6" s="98">
        <f>SUM(K7:K21)</f>
        <v>7</v>
      </c>
      <c r="L6" s="99">
        <f>SUM(L7:L21)</f>
        <v>0</v>
      </c>
      <c r="M6" s="99">
        <f>SUM(M7:M21)</f>
        <v>7</v>
      </c>
      <c r="N6" s="101">
        <f>SUM(N7:N21)</f>
        <v>0</v>
      </c>
      <c r="O6" s="393">
        <f t="shared" ref="O6:O21" si="0">(K6/J6)</f>
        <v>0.35</v>
      </c>
    </row>
    <row r="7" spans="2:17" s="58" customFormat="1" ht="31.5" customHeight="1">
      <c r="B7" s="90" t="s">
        <v>282</v>
      </c>
      <c r="C7" s="91">
        <f t="shared" ref="C7:C21" si="1">SUM(D7:G7)</f>
        <v>3</v>
      </c>
      <c r="D7" s="92"/>
      <c r="E7" s="92">
        <v>3</v>
      </c>
      <c r="F7" s="92"/>
      <c r="G7" s="93"/>
      <c r="H7" s="1088">
        <v>0</v>
      </c>
      <c r="I7" s="1089"/>
      <c r="J7" s="381">
        <v>3</v>
      </c>
      <c r="K7" s="95">
        <f t="shared" ref="K7:K21" si="2">SUM(L7:N7)</f>
        <v>1</v>
      </c>
      <c r="L7" s="94"/>
      <c r="M7" s="194">
        <v>1</v>
      </c>
      <c r="N7" s="96"/>
      <c r="O7" s="394">
        <f t="shared" si="0"/>
        <v>0.33333333333333331</v>
      </c>
      <c r="P7" s="59"/>
    </row>
    <row r="8" spans="2:17" s="58" customFormat="1" ht="31.5" customHeight="1">
      <c r="B8" s="90" t="s">
        <v>271</v>
      </c>
      <c r="C8" s="91">
        <f t="shared" si="1"/>
        <v>2</v>
      </c>
      <c r="D8" s="92"/>
      <c r="E8" s="92">
        <v>2</v>
      </c>
      <c r="F8" s="92"/>
      <c r="G8" s="93"/>
      <c r="H8" s="1084">
        <v>1</v>
      </c>
      <c r="I8" s="1085"/>
      <c r="J8" s="378">
        <v>1</v>
      </c>
      <c r="K8" s="95">
        <f t="shared" si="2"/>
        <v>1</v>
      </c>
      <c r="L8" s="94"/>
      <c r="M8" s="194">
        <v>1</v>
      </c>
      <c r="N8" s="96"/>
      <c r="O8" s="394">
        <f t="shared" si="0"/>
        <v>1</v>
      </c>
      <c r="P8" s="59"/>
    </row>
    <row r="9" spans="2:17" s="58" customFormat="1" ht="31.5" customHeight="1">
      <c r="B9" s="332" t="s">
        <v>272</v>
      </c>
      <c r="C9" s="91">
        <f t="shared" si="1"/>
        <v>2</v>
      </c>
      <c r="D9" s="92"/>
      <c r="E9" s="92">
        <v>1</v>
      </c>
      <c r="F9" s="92">
        <v>1</v>
      </c>
      <c r="G9" s="93"/>
      <c r="H9" s="1084">
        <f t="shared" ref="H9:H19" si="3">C9-J9</f>
        <v>0</v>
      </c>
      <c r="I9" s="1085"/>
      <c r="J9" s="379">
        <v>2</v>
      </c>
      <c r="K9" s="95">
        <f t="shared" si="2"/>
        <v>1</v>
      </c>
      <c r="L9" s="94"/>
      <c r="M9" s="194">
        <v>1</v>
      </c>
      <c r="N9" s="96"/>
      <c r="O9" s="394">
        <f t="shared" si="0"/>
        <v>0.5</v>
      </c>
      <c r="P9" s="59"/>
    </row>
    <row r="10" spans="2:17" s="58" customFormat="1" ht="31.5" customHeight="1">
      <c r="B10" s="62" t="s">
        <v>273</v>
      </c>
      <c r="C10" s="91">
        <f t="shared" si="1"/>
        <v>1</v>
      </c>
      <c r="D10" s="92"/>
      <c r="E10" s="92">
        <v>1</v>
      </c>
      <c r="F10" s="92"/>
      <c r="G10" s="93"/>
      <c r="H10" s="1084">
        <f t="shared" si="3"/>
        <v>0</v>
      </c>
      <c r="I10" s="1085"/>
      <c r="J10" s="379">
        <v>1</v>
      </c>
      <c r="K10" s="95">
        <f t="shared" si="2"/>
        <v>0</v>
      </c>
      <c r="L10" s="94"/>
      <c r="M10" s="194"/>
      <c r="N10" s="96"/>
      <c r="O10" s="394">
        <f t="shared" si="0"/>
        <v>0</v>
      </c>
      <c r="P10" s="59"/>
    </row>
    <row r="11" spans="2:17" s="58" customFormat="1" ht="31.5" customHeight="1">
      <c r="B11" s="331" t="s">
        <v>293</v>
      </c>
      <c r="C11" s="91">
        <f t="shared" si="1"/>
        <v>1</v>
      </c>
      <c r="D11" s="92"/>
      <c r="E11" s="92">
        <v>1</v>
      </c>
      <c r="F11" s="92"/>
      <c r="G11" s="93"/>
      <c r="H11" s="1084">
        <v>0</v>
      </c>
      <c r="I11" s="1085"/>
      <c r="J11" s="379">
        <v>1</v>
      </c>
      <c r="K11" s="95">
        <f t="shared" si="2"/>
        <v>0</v>
      </c>
      <c r="L11" s="94"/>
      <c r="M11" s="194"/>
      <c r="N11" s="96"/>
      <c r="O11" s="394">
        <f t="shared" si="0"/>
        <v>0</v>
      </c>
      <c r="P11" s="59"/>
    </row>
    <row r="12" spans="2:17" s="58" customFormat="1" ht="31.5" customHeight="1">
      <c r="B12" s="90" t="s">
        <v>275</v>
      </c>
      <c r="C12" s="91">
        <f t="shared" si="1"/>
        <v>2</v>
      </c>
      <c r="D12" s="92"/>
      <c r="E12" s="92">
        <v>1</v>
      </c>
      <c r="F12" s="92">
        <v>1</v>
      </c>
      <c r="G12" s="93"/>
      <c r="H12" s="1084">
        <f t="shared" si="3"/>
        <v>0</v>
      </c>
      <c r="I12" s="1085"/>
      <c r="J12" s="379">
        <v>2</v>
      </c>
      <c r="K12" s="95">
        <f t="shared" si="2"/>
        <v>1</v>
      </c>
      <c r="L12" s="94"/>
      <c r="M12" s="194">
        <v>1</v>
      </c>
      <c r="N12" s="96"/>
      <c r="O12" s="394">
        <f t="shared" si="0"/>
        <v>0.5</v>
      </c>
      <c r="P12" s="59"/>
    </row>
    <row r="13" spans="2:17" s="58" customFormat="1" ht="31.5" customHeight="1">
      <c r="B13" s="337" t="s">
        <v>276</v>
      </c>
      <c r="C13" s="91">
        <f t="shared" si="1"/>
        <v>1</v>
      </c>
      <c r="D13" s="92"/>
      <c r="E13" s="92">
        <v>1</v>
      </c>
      <c r="F13" s="92"/>
      <c r="G13" s="93"/>
      <c r="H13" s="1084">
        <f t="shared" si="3"/>
        <v>0</v>
      </c>
      <c r="I13" s="1085"/>
      <c r="J13" s="379">
        <v>1</v>
      </c>
      <c r="K13" s="95">
        <f t="shared" si="2"/>
        <v>0</v>
      </c>
      <c r="L13" s="94"/>
      <c r="M13" s="194"/>
      <c r="N13" s="96"/>
      <c r="O13" s="394">
        <f t="shared" si="0"/>
        <v>0</v>
      </c>
      <c r="P13" s="59"/>
    </row>
    <row r="14" spans="2:17" s="58" customFormat="1" ht="31.5" customHeight="1">
      <c r="B14" s="90" t="s">
        <v>283</v>
      </c>
      <c r="C14" s="91">
        <f t="shared" si="1"/>
        <v>2</v>
      </c>
      <c r="D14" s="92"/>
      <c r="E14" s="92">
        <v>2</v>
      </c>
      <c r="F14" s="92"/>
      <c r="G14" s="93"/>
      <c r="H14" s="1084">
        <f t="shared" si="3"/>
        <v>0</v>
      </c>
      <c r="I14" s="1085"/>
      <c r="J14" s="379">
        <v>2</v>
      </c>
      <c r="K14" s="95">
        <f t="shared" si="2"/>
        <v>0</v>
      </c>
      <c r="L14" s="94"/>
      <c r="M14" s="194"/>
      <c r="N14" s="96"/>
      <c r="O14" s="394">
        <f t="shared" si="0"/>
        <v>0</v>
      </c>
      <c r="P14" s="59"/>
    </row>
    <row r="15" spans="2:17" s="58" customFormat="1" ht="31.5" customHeight="1">
      <c r="B15" s="338" t="s">
        <v>278</v>
      </c>
      <c r="C15" s="91">
        <f t="shared" si="1"/>
        <v>1</v>
      </c>
      <c r="D15" s="92"/>
      <c r="E15" s="92">
        <v>1</v>
      </c>
      <c r="F15" s="92"/>
      <c r="G15" s="93"/>
      <c r="H15" s="1084">
        <f t="shared" si="3"/>
        <v>0</v>
      </c>
      <c r="I15" s="1085"/>
      <c r="J15" s="379">
        <v>1</v>
      </c>
      <c r="K15" s="95">
        <f t="shared" si="2"/>
        <v>0</v>
      </c>
      <c r="L15" s="94"/>
      <c r="M15" s="194"/>
      <c r="N15" s="96"/>
      <c r="O15" s="394">
        <f t="shared" si="0"/>
        <v>0</v>
      </c>
      <c r="P15" s="59"/>
    </row>
    <row r="16" spans="2:17" s="58" customFormat="1" ht="31.5" customHeight="1">
      <c r="B16" s="62" t="s">
        <v>279</v>
      </c>
      <c r="C16" s="91">
        <f t="shared" si="1"/>
        <v>1</v>
      </c>
      <c r="D16" s="92"/>
      <c r="E16" s="92">
        <v>1</v>
      </c>
      <c r="F16" s="92"/>
      <c r="G16" s="93"/>
      <c r="H16" s="1084">
        <f t="shared" si="3"/>
        <v>0</v>
      </c>
      <c r="I16" s="1085"/>
      <c r="J16" s="379">
        <v>1</v>
      </c>
      <c r="K16" s="95">
        <f t="shared" si="2"/>
        <v>1</v>
      </c>
      <c r="L16" s="94"/>
      <c r="M16" s="194">
        <v>1</v>
      </c>
      <c r="N16" s="96"/>
      <c r="O16" s="394">
        <f t="shared" si="0"/>
        <v>1</v>
      </c>
      <c r="P16" s="59"/>
    </row>
    <row r="17" spans="2:16" s="58" customFormat="1" ht="31.5" customHeight="1">
      <c r="B17" s="339" t="s">
        <v>280</v>
      </c>
      <c r="C17" s="91">
        <f t="shared" si="1"/>
        <v>1</v>
      </c>
      <c r="D17" s="92"/>
      <c r="E17" s="92">
        <v>1</v>
      </c>
      <c r="F17" s="92"/>
      <c r="G17" s="93"/>
      <c r="H17" s="1084">
        <f t="shared" si="3"/>
        <v>0</v>
      </c>
      <c r="I17" s="1085"/>
      <c r="J17" s="379">
        <v>1</v>
      </c>
      <c r="K17" s="95">
        <f t="shared" si="2"/>
        <v>0</v>
      </c>
      <c r="L17" s="94"/>
      <c r="M17" s="194"/>
      <c r="N17" s="96"/>
      <c r="O17" s="394">
        <f t="shared" si="0"/>
        <v>0</v>
      </c>
      <c r="P17" s="59"/>
    </row>
    <row r="18" spans="2:16" s="58" customFormat="1" ht="31.5" customHeight="1">
      <c r="B18" s="62" t="s">
        <v>281</v>
      </c>
      <c r="C18" s="91">
        <f t="shared" si="1"/>
        <v>1</v>
      </c>
      <c r="D18" s="92"/>
      <c r="E18" s="92">
        <v>1</v>
      </c>
      <c r="F18" s="92"/>
      <c r="G18" s="93"/>
      <c r="H18" s="1084">
        <f t="shared" si="3"/>
        <v>0</v>
      </c>
      <c r="I18" s="1085"/>
      <c r="J18" s="379">
        <v>1</v>
      </c>
      <c r="K18" s="95">
        <f t="shared" si="2"/>
        <v>1</v>
      </c>
      <c r="L18" s="94"/>
      <c r="M18" s="194">
        <v>1</v>
      </c>
      <c r="N18" s="96"/>
      <c r="O18" s="394">
        <f t="shared" si="0"/>
        <v>1</v>
      </c>
      <c r="P18" s="59"/>
    </row>
    <row r="19" spans="2:16" s="58" customFormat="1" ht="31.5" customHeight="1">
      <c r="B19" s="90" t="s">
        <v>290</v>
      </c>
      <c r="C19" s="91">
        <f t="shared" si="1"/>
        <v>1</v>
      </c>
      <c r="D19" s="92"/>
      <c r="E19" s="92">
        <v>1</v>
      </c>
      <c r="F19" s="92"/>
      <c r="G19" s="93"/>
      <c r="H19" s="1084">
        <f t="shared" si="3"/>
        <v>0</v>
      </c>
      <c r="I19" s="1085"/>
      <c r="J19" s="379">
        <v>1</v>
      </c>
      <c r="K19" s="95">
        <f t="shared" si="2"/>
        <v>1</v>
      </c>
      <c r="L19" s="94"/>
      <c r="M19" s="194">
        <v>1</v>
      </c>
      <c r="N19" s="96"/>
      <c r="O19" s="394">
        <f t="shared" si="0"/>
        <v>1</v>
      </c>
      <c r="P19" s="59"/>
    </row>
    <row r="20" spans="2:16" s="58" customFormat="1" ht="31.5" customHeight="1">
      <c r="B20" s="90" t="s">
        <v>291</v>
      </c>
      <c r="C20" s="91">
        <f t="shared" si="1"/>
        <v>1</v>
      </c>
      <c r="D20" s="60"/>
      <c r="E20" s="60"/>
      <c r="F20" s="60">
        <v>1</v>
      </c>
      <c r="G20" s="61">
        <v>0</v>
      </c>
      <c r="H20" s="1084">
        <f t="shared" ref="H20:H21" si="4">C20-J20</f>
        <v>0</v>
      </c>
      <c r="I20" s="1085"/>
      <c r="J20" s="379">
        <v>1</v>
      </c>
      <c r="K20" s="55">
        <f t="shared" si="2"/>
        <v>0</v>
      </c>
      <c r="L20" s="54"/>
      <c r="M20" s="195"/>
      <c r="N20" s="56"/>
      <c r="O20" s="395">
        <f t="shared" si="0"/>
        <v>0</v>
      </c>
      <c r="P20" s="59"/>
    </row>
    <row r="21" spans="2:16" s="58" customFormat="1" ht="31.5" customHeight="1" thickBot="1">
      <c r="B21" s="340" t="s">
        <v>292</v>
      </c>
      <c r="C21" s="396">
        <f t="shared" si="1"/>
        <v>1</v>
      </c>
      <c r="D21" s="397"/>
      <c r="E21" s="397"/>
      <c r="F21" s="397">
        <v>1</v>
      </c>
      <c r="G21" s="398"/>
      <c r="H21" s="1082">
        <f t="shared" si="4"/>
        <v>0</v>
      </c>
      <c r="I21" s="1083"/>
      <c r="J21" s="404">
        <v>1</v>
      </c>
      <c r="K21" s="399">
        <f t="shared" si="2"/>
        <v>0</v>
      </c>
      <c r="L21" s="400"/>
      <c r="M21" s="401"/>
      <c r="N21" s="402"/>
      <c r="O21" s="403">
        <f t="shared" si="0"/>
        <v>0</v>
      </c>
      <c r="P21" s="59"/>
    </row>
    <row r="22" spans="2:16" s="192" customFormat="1" ht="8.25" customHeight="1">
      <c r="B22" s="186"/>
      <c r="C22" s="188"/>
      <c r="D22" s="189"/>
      <c r="E22" s="189"/>
      <c r="F22" s="189"/>
      <c r="G22" s="189"/>
      <c r="H22" s="189"/>
      <c r="I22" s="189"/>
      <c r="J22" s="188"/>
      <c r="K22" s="188"/>
      <c r="L22" s="187"/>
      <c r="M22" s="187"/>
      <c r="N22" s="187"/>
      <c r="O22" s="190"/>
      <c r="P22" s="191"/>
    </row>
    <row r="23" spans="2:16" s="16" customFormat="1" ht="18" customHeight="1">
      <c r="B23" s="164" t="s">
        <v>161</v>
      </c>
    </row>
    <row r="24" spans="2:16" s="166" customFormat="1" ht="18" customHeight="1">
      <c r="B24" s="168" t="s">
        <v>111</v>
      </c>
      <c r="O24" s="166" t="s">
        <v>104</v>
      </c>
    </row>
    <row r="25" spans="2:16" s="166" customFormat="1" ht="18" customHeight="1">
      <c r="B25" s="168" t="s">
        <v>112</v>
      </c>
    </row>
    <row r="26" spans="2:16" s="166" customFormat="1" ht="18" customHeight="1">
      <c r="B26" s="166" t="s">
        <v>140</v>
      </c>
    </row>
    <row r="28" spans="2:16" s="166" customFormat="1" ht="18.75" customHeight="1">
      <c r="B28" s="168" t="s">
        <v>142</v>
      </c>
    </row>
    <row r="29" spans="2:16" s="181" customFormat="1" ht="14.25">
      <c r="B29" s="278" t="s">
        <v>164</v>
      </c>
      <c r="C29" s="278"/>
      <c r="D29" s="278"/>
      <c r="E29" s="278"/>
      <c r="F29" s="278"/>
      <c r="G29" s="278"/>
    </row>
    <row r="30" spans="2:16" s="181" customFormat="1" ht="14.25"/>
  </sheetData>
  <mergeCells count="22">
    <mergeCell ref="C4:G4"/>
    <mergeCell ref="B4:B5"/>
    <mergeCell ref="H20:I20"/>
    <mergeCell ref="H6:I6"/>
    <mergeCell ref="H7:I7"/>
    <mergeCell ref="H19:I19"/>
    <mergeCell ref="H8:I8"/>
    <mergeCell ref="H9:I9"/>
    <mergeCell ref="H10:I10"/>
    <mergeCell ref="H11:I11"/>
    <mergeCell ref="H12:I12"/>
    <mergeCell ref="H13:I13"/>
    <mergeCell ref="H14:I14"/>
    <mergeCell ref="K4:N4"/>
    <mergeCell ref="O4:O5"/>
    <mergeCell ref="J4:J5"/>
    <mergeCell ref="H4:I5"/>
    <mergeCell ref="H21:I21"/>
    <mergeCell ref="H15:I15"/>
    <mergeCell ref="H16:I16"/>
    <mergeCell ref="H17:I17"/>
    <mergeCell ref="H18:I18"/>
  </mergeCells>
  <phoneticPr fontId="2" type="noConversion"/>
  <pageMargins left="0.65" right="0.21" top="0.72" bottom="0.45" header="0.5" footer="0.24"/>
  <pageSetup paperSize="9" scale="85" orientation="landscape" horizontalDpi="300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2:K28"/>
  <sheetViews>
    <sheetView zoomScale="90" zoomScaleNormal="90" workbookViewId="0">
      <selection activeCell="I9" sqref="I9:I11"/>
    </sheetView>
  </sheetViews>
  <sheetFormatPr defaultRowHeight="13.5"/>
  <cols>
    <col min="1" max="1" width="3" style="19" customWidth="1"/>
    <col min="2" max="2" width="15.21875" style="19" customWidth="1"/>
    <col min="3" max="3" width="13" style="19" customWidth="1"/>
    <col min="4" max="4" width="9" style="19" customWidth="1"/>
    <col min="5" max="5" width="10" style="19" customWidth="1"/>
    <col min="6" max="6" width="12.88671875" style="19" customWidth="1"/>
    <col min="7" max="7" width="13.77734375" style="19" customWidth="1"/>
    <col min="8" max="8" width="14" style="19" customWidth="1"/>
    <col min="9" max="9" width="13" style="19" customWidth="1"/>
    <col min="10" max="10" width="12.109375" style="19" customWidth="1"/>
    <col min="11" max="11" width="15.33203125" style="19" customWidth="1"/>
    <col min="12" max="12" width="10.21875" style="19" customWidth="1"/>
    <col min="13" max="13" width="8.6640625" style="19" customWidth="1"/>
    <col min="14" max="16384" width="8.88671875" style="19"/>
  </cols>
  <sheetData>
    <row r="2" spans="2:11" ht="28.5" customHeight="1" thickBot="1">
      <c r="B2" s="281" t="s">
        <v>188</v>
      </c>
    </row>
    <row r="3" spans="2:11" ht="20.25" customHeight="1">
      <c r="B3" s="1094" t="s">
        <v>189</v>
      </c>
      <c r="C3" s="1090" t="s">
        <v>66</v>
      </c>
      <c r="D3" s="1090" t="s">
        <v>198</v>
      </c>
      <c r="E3" s="1090"/>
      <c r="F3" s="1090"/>
      <c r="G3" s="1090"/>
      <c r="H3" s="1092" t="s">
        <v>199</v>
      </c>
    </row>
    <row r="4" spans="2:11" ht="31.5" customHeight="1" thickBot="1">
      <c r="B4" s="1095"/>
      <c r="C4" s="1091"/>
      <c r="D4" s="298" t="s">
        <v>24</v>
      </c>
      <c r="E4" s="298" t="s">
        <v>57</v>
      </c>
      <c r="F4" s="298" t="s">
        <v>196</v>
      </c>
      <c r="G4" s="298" t="s">
        <v>197</v>
      </c>
      <c r="H4" s="1093"/>
    </row>
    <row r="5" spans="2:11" ht="25.5" customHeight="1">
      <c r="B5" s="294" t="s">
        <v>119</v>
      </c>
      <c r="C5" s="295"/>
      <c r="D5" s="252"/>
      <c r="E5" s="252"/>
      <c r="F5" s="295"/>
      <c r="G5" s="295"/>
      <c r="H5" s="291"/>
    </row>
    <row r="6" spans="2:11" ht="25.5" customHeight="1">
      <c r="B6" s="296" t="s">
        <v>190</v>
      </c>
      <c r="C6" s="171"/>
      <c r="D6" s="163"/>
      <c r="E6" s="163"/>
      <c r="F6" s="171"/>
      <c r="G6" s="171"/>
      <c r="H6" s="292"/>
    </row>
    <row r="7" spans="2:11" ht="25.5" customHeight="1">
      <c r="B7" s="296" t="s">
        <v>191</v>
      </c>
      <c r="C7" s="171"/>
      <c r="D7" s="163"/>
      <c r="E7" s="163"/>
      <c r="F7" s="171"/>
      <c r="G7" s="171"/>
      <c r="H7" s="292"/>
    </row>
    <row r="8" spans="2:11" ht="25.5" customHeight="1">
      <c r="B8" s="296" t="s">
        <v>192</v>
      </c>
      <c r="C8" s="171"/>
      <c r="D8" s="163"/>
      <c r="E8" s="163"/>
      <c r="F8" s="171"/>
      <c r="G8" s="171"/>
      <c r="H8" s="292"/>
    </row>
    <row r="9" spans="2:11" ht="25.5" customHeight="1">
      <c r="B9" s="296" t="s">
        <v>193</v>
      </c>
      <c r="C9" s="424">
        <f>SUM(D9+H9)</f>
        <v>1</v>
      </c>
      <c r="D9" s="163">
        <f>SUM(E9:G9)</f>
        <v>1</v>
      </c>
      <c r="E9" s="163"/>
      <c r="F9" s="171">
        <v>1</v>
      </c>
      <c r="G9" s="171"/>
      <c r="H9" s="292"/>
      <c r="I9" s="19" t="s">
        <v>415</v>
      </c>
    </row>
    <row r="10" spans="2:11" ht="25.5" customHeight="1">
      <c r="B10" s="296" t="s">
        <v>194</v>
      </c>
      <c r="C10" s="424">
        <f>SUM(D10+H10)</f>
        <v>4</v>
      </c>
      <c r="D10" s="163">
        <f>SUM(E10:G10)</f>
        <v>4</v>
      </c>
      <c r="E10" s="163"/>
      <c r="F10" s="171">
        <v>4</v>
      </c>
      <c r="G10" s="171"/>
      <c r="H10" s="292"/>
      <c r="I10" s="19" t="s">
        <v>376</v>
      </c>
    </row>
    <row r="11" spans="2:11" ht="25.5" customHeight="1" thickBot="1">
      <c r="B11" s="297" t="s">
        <v>195</v>
      </c>
      <c r="C11" s="422">
        <f>SUM(D11+H11)</f>
        <v>2</v>
      </c>
      <c r="D11" s="423">
        <f>SUM(E11:G11)</f>
        <v>2</v>
      </c>
      <c r="E11" s="173"/>
      <c r="F11" s="174">
        <v>2</v>
      </c>
      <c r="G11" s="174"/>
      <c r="H11" s="293"/>
      <c r="I11" s="19" t="s">
        <v>352</v>
      </c>
    </row>
    <row r="12" spans="2:11" ht="10.5" customHeight="1"/>
    <row r="14" spans="2:11" ht="28.5" customHeight="1" thickBot="1">
      <c r="B14" s="281" t="s">
        <v>200</v>
      </c>
    </row>
    <row r="15" spans="2:11" ht="31.5" customHeight="1" thickBot="1">
      <c r="B15" s="250" t="s">
        <v>92</v>
      </c>
      <c r="C15" s="1098" t="s">
        <v>93</v>
      </c>
      <c r="D15" s="1099"/>
      <c r="E15" s="251" t="s">
        <v>81</v>
      </c>
      <c r="F15" s="269" t="s">
        <v>85</v>
      </c>
      <c r="G15" s="269" t="s">
        <v>94</v>
      </c>
      <c r="H15" s="270" t="s">
        <v>89</v>
      </c>
      <c r="I15" s="269" t="s">
        <v>88</v>
      </c>
      <c r="J15" s="269" t="s">
        <v>95</v>
      </c>
      <c r="K15" s="193" t="s">
        <v>96</v>
      </c>
    </row>
    <row r="16" spans="2:11" ht="25.5" customHeight="1" thickTop="1">
      <c r="B16" s="265" t="s">
        <v>351</v>
      </c>
      <c r="C16" s="1100" t="s">
        <v>353</v>
      </c>
      <c r="D16" s="1101"/>
      <c r="E16" s="252" t="s">
        <v>91</v>
      </c>
      <c r="F16" s="266" t="s">
        <v>98</v>
      </c>
      <c r="G16" s="384" t="s">
        <v>354</v>
      </c>
      <c r="H16" s="267">
        <v>1998</v>
      </c>
      <c r="I16" s="268">
        <v>38467</v>
      </c>
      <c r="J16" s="318" t="s">
        <v>355</v>
      </c>
      <c r="K16" s="459" t="s">
        <v>356</v>
      </c>
    </row>
    <row r="17" spans="2:11" ht="25.5" customHeight="1">
      <c r="B17" s="201"/>
      <c r="C17" s="1019"/>
      <c r="D17" s="1102"/>
      <c r="E17" s="163"/>
      <c r="F17" s="485"/>
      <c r="G17" s="485"/>
      <c r="H17" s="199"/>
      <c r="I17" s="170"/>
      <c r="J17" s="171"/>
      <c r="K17" s="175"/>
    </row>
    <row r="18" spans="2:11" ht="25.5" customHeight="1">
      <c r="B18" s="201"/>
      <c r="C18" s="1019"/>
      <c r="D18" s="1102"/>
      <c r="E18" s="163"/>
      <c r="F18" s="169"/>
      <c r="G18" s="169"/>
      <c r="H18" s="199"/>
      <c r="I18" s="171"/>
      <c r="J18" s="171"/>
      <c r="K18" s="175"/>
    </row>
    <row r="19" spans="2:11" ht="25.5" customHeight="1">
      <c r="B19" s="201"/>
      <c r="C19" s="1019"/>
      <c r="D19" s="1102"/>
      <c r="E19" s="163"/>
      <c r="F19" s="169"/>
      <c r="G19" s="169"/>
      <c r="H19" s="199"/>
      <c r="I19" s="171"/>
      <c r="J19" s="171"/>
      <c r="K19" s="175"/>
    </row>
    <row r="20" spans="2:11" ht="25.5" customHeight="1" thickBot="1">
      <c r="B20" s="202"/>
      <c r="C20" s="1096"/>
      <c r="D20" s="1097"/>
      <c r="E20" s="173"/>
      <c r="F20" s="172"/>
      <c r="G20" s="172"/>
      <c r="H20" s="200"/>
      <c r="I20" s="198"/>
      <c r="J20" s="174"/>
      <c r="K20" s="178"/>
    </row>
    <row r="21" spans="2:11" ht="10.5" customHeight="1"/>
    <row r="22" spans="2:11" s="168" customFormat="1" ht="16.5" customHeight="1">
      <c r="B22" s="263" t="s">
        <v>145</v>
      </c>
    </row>
    <row r="23" spans="2:11" s="168" customFormat="1" ht="16.5" customHeight="1">
      <c r="B23" s="274"/>
    </row>
    <row r="24" spans="2:11" s="166" customFormat="1" ht="19.5" customHeight="1">
      <c r="B24" s="168" t="s">
        <v>143</v>
      </c>
    </row>
    <row r="25" spans="2:11" s="166" customFormat="1" ht="19.5" customHeight="1">
      <c r="B25" s="166" t="s">
        <v>113</v>
      </c>
    </row>
    <row r="26" spans="2:11" s="166" customFormat="1" ht="19.5" customHeight="1">
      <c r="B26" s="166" t="s">
        <v>144</v>
      </c>
    </row>
    <row r="27" spans="2:11" s="180" customFormat="1" ht="19.5" customHeight="1"/>
    <row r="28" spans="2:11" ht="19.5" customHeight="1"/>
  </sheetData>
  <mergeCells count="10">
    <mergeCell ref="D3:G3"/>
    <mergeCell ref="C3:C4"/>
    <mergeCell ref="H3:H4"/>
    <mergeCell ref="B3:B4"/>
    <mergeCell ref="C20:D20"/>
    <mergeCell ref="C15:D15"/>
    <mergeCell ref="C16:D16"/>
    <mergeCell ref="C17:D17"/>
    <mergeCell ref="C18:D18"/>
    <mergeCell ref="C19:D19"/>
  </mergeCells>
  <phoneticPr fontId="2" type="noConversion"/>
  <pageMargins left="0.64" right="0.21" top="0.81" bottom="0.45" header="0.5" footer="0.24"/>
  <pageSetup paperSize="9" scale="85" orientation="landscape" horizontalDpi="300" r:id="rId1"/>
  <headerFooter alignWithMargins="0">
    <oddHeader xml:space="preserve">&amp;C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workbookViewId="0">
      <selection activeCell="H12" sqref="H12"/>
    </sheetView>
  </sheetViews>
  <sheetFormatPr defaultRowHeight="13.5"/>
  <cols>
    <col min="1" max="1" width="19" customWidth="1"/>
    <col min="2" max="4" width="7.88671875" customWidth="1"/>
    <col min="5" max="5" width="9.88671875" bestFit="1" customWidth="1"/>
    <col min="6" max="7" width="7.88671875" customWidth="1"/>
    <col min="8" max="8" width="9.88671875" bestFit="1" customWidth="1"/>
    <col min="9" max="11" width="7.88671875" customWidth="1"/>
    <col min="12" max="12" width="10.6640625" customWidth="1"/>
  </cols>
  <sheetData>
    <row r="1" spans="1:12" ht="22.5">
      <c r="A1" s="282" t="s">
        <v>168</v>
      </c>
    </row>
    <row r="2" spans="1:12" ht="32.25" customHeight="1">
      <c r="A2" s="279" t="s">
        <v>177</v>
      </c>
      <c r="L2" t="s">
        <v>29</v>
      </c>
    </row>
    <row r="3" spans="1:12">
      <c r="A3" s="1103" t="s">
        <v>14</v>
      </c>
      <c r="B3" s="1103" t="s">
        <v>66</v>
      </c>
      <c r="C3" s="1103" t="s">
        <v>169</v>
      </c>
      <c r="D3" s="1103"/>
      <c r="E3" s="1103"/>
      <c r="F3" s="1103" t="s">
        <v>175</v>
      </c>
      <c r="G3" s="1103"/>
      <c r="H3" s="1103"/>
      <c r="I3" s="1103" t="s">
        <v>172</v>
      </c>
      <c r="J3" s="1103" t="s">
        <v>173</v>
      </c>
      <c r="K3" s="1103" t="s">
        <v>174</v>
      </c>
      <c r="L3" s="1104" t="s">
        <v>176</v>
      </c>
    </row>
    <row r="4" spans="1:12">
      <c r="A4" s="1103"/>
      <c r="B4" s="1103"/>
      <c r="C4" s="283" t="s">
        <v>119</v>
      </c>
      <c r="D4" s="283" t="s">
        <v>170</v>
      </c>
      <c r="E4" s="283" t="s">
        <v>171</v>
      </c>
      <c r="F4" s="283" t="s">
        <v>119</v>
      </c>
      <c r="G4" s="283" t="s">
        <v>170</v>
      </c>
      <c r="H4" s="283" t="s">
        <v>171</v>
      </c>
      <c r="I4" s="1103"/>
      <c r="J4" s="1103"/>
      <c r="K4" s="1103"/>
      <c r="L4" s="1105"/>
    </row>
    <row r="5" spans="1:12">
      <c r="A5" s="163" t="s">
        <v>238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>
      <c r="A7" s="163" t="s">
        <v>393</v>
      </c>
      <c r="B7" s="163">
        <v>1</v>
      </c>
      <c r="C7" s="163"/>
      <c r="D7" s="163"/>
      <c r="E7" s="163"/>
      <c r="F7" s="163">
        <v>1</v>
      </c>
      <c r="G7" s="163"/>
      <c r="H7" s="163">
        <v>1</v>
      </c>
      <c r="I7" s="163"/>
      <c r="J7" s="163"/>
      <c r="K7" s="163"/>
      <c r="L7" s="460">
        <v>32000</v>
      </c>
    </row>
    <row r="8" spans="1:12">
      <c r="A8" s="163" t="s">
        <v>440</v>
      </c>
      <c r="B8" s="163">
        <v>1</v>
      </c>
      <c r="C8" s="163"/>
      <c r="D8" s="163"/>
      <c r="E8" s="163"/>
      <c r="F8" s="163"/>
      <c r="G8" s="163"/>
      <c r="H8" s="163"/>
      <c r="I8" s="163"/>
      <c r="J8" s="163">
        <v>1</v>
      </c>
      <c r="K8" s="163"/>
      <c r="L8" s="460">
        <v>15000</v>
      </c>
    </row>
    <row r="9" spans="1:1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3" spans="1:12" ht="27.75" customHeight="1"/>
    <row r="14" spans="1:12" ht="18.75">
      <c r="A14" s="279" t="s">
        <v>480</v>
      </c>
      <c r="L14" t="s">
        <v>29</v>
      </c>
    </row>
    <row r="15" spans="1:12">
      <c r="A15" s="1103" t="s">
        <v>14</v>
      </c>
      <c r="B15" s="1103" t="s">
        <v>66</v>
      </c>
      <c r="C15" s="1103" t="s">
        <v>169</v>
      </c>
      <c r="D15" s="1103"/>
      <c r="E15" s="1103"/>
      <c r="F15" s="1103" t="s">
        <v>175</v>
      </c>
      <c r="G15" s="1103"/>
      <c r="H15" s="1103"/>
      <c r="I15" s="1103" t="s">
        <v>172</v>
      </c>
      <c r="J15" s="1103" t="s">
        <v>173</v>
      </c>
      <c r="K15" s="1103" t="s">
        <v>174</v>
      </c>
      <c r="L15" s="1104" t="s">
        <v>176</v>
      </c>
    </row>
    <row r="16" spans="1:12">
      <c r="A16" s="1103"/>
      <c r="B16" s="1103"/>
      <c r="C16" s="283" t="s">
        <v>119</v>
      </c>
      <c r="D16" s="283" t="s">
        <v>170</v>
      </c>
      <c r="E16" s="283" t="s">
        <v>171</v>
      </c>
      <c r="F16" s="283" t="s">
        <v>119</v>
      </c>
      <c r="G16" s="283" t="s">
        <v>170</v>
      </c>
      <c r="H16" s="283" t="s">
        <v>171</v>
      </c>
      <c r="I16" s="1103"/>
      <c r="J16" s="1103"/>
      <c r="K16" s="1103"/>
      <c r="L16" s="1105"/>
    </row>
    <row r="17" spans="1:12">
      <c r="A17" s="163" t="s">
        <v>238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  <row r="18" spans="1:12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</row>
    <row r="22" spans="1:12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</sheetData>
  <mergeCells count="16">
    <mergeCell ref="K15:K16"/>
    <mergeCell ref="L15:L16"/>
    <mergeCell ref="A15:A16"/>
    <mergeCell ref="B15:B16"/>
    <mergeCell ref="C15:E15"/>
    <mergeCell ref="F15:H15"/>
    <mergeCell ref="I15:I16"/>
    <mergeCell ref="J15:J16"/>
    <mergeCell ref="K3:K4"/>
    <mergeCell ref="B3:B4"/>
    <mergeCell ref="A3:A4"/>
    <mergeCell ref="L3:L4"/>
    <mergeCell ref="C3:E3"/>
    <mergeCell ref="F3:H3"/>
    <mergeCell ref="I3:I4"/>
    <mergeCell ref="J3:J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L81"/>
  <sheetViews>
    <sheetView zoomScale="86" zoomScaleNormal="80" workbookViewId="0">
      <pane ySplit="5" topLeftCell="A6" activePane="bottomLeft" state="frozen"/>
      <selection pane="bottomLeft" activeCell="D17" sqref="D17"/>
    </sheetView>
  </sheetViews>
  <sheetFormatPr defaultRowHeight="13.5"/>
  <cols>
    <col min="1" max="1" width="3.6640625" style="19" customWidth="1"/>
    <col min="2" max="2" width="18.44140625" style="19" bestFit="1" customWidth="1"/>
    <col min="3" max="3" width="11" style="19" customWidth="1"/>
    <col min="4" max="4" width="9.6640625" style="58" customWidth="1"/>
    <col min="5" max="5" width="12.88671875" style="58" customWidth="1"/>
    <col min="6" max="6" width="10.88671875" style="19" customWidth="1"/>
    <col min="7" max="7" width="11.33203125" style="58" customWidth="1"/>
    <col min="8" max="8" width="8.109375" style="19" customWidth="1"/>
    <col min="9" max="9" width="10.44140625" style="19" customWidth="1"/>
    <col min="10" max="10" width="14.44140625" style="58" customWidth="1"/>
    <col min="11" max="11" width="7.5546875" style="19" customWidth="1"/>
    <col min="12" max="12" width="12.77734375" style="19" bestFit="1" customWidth="1"/>
    <col min="13" max="13" width="10.44140625" style="19" customWidth="1"/>
    <col min="14" max="14" width="9.6640625" style="19" customWidth="1"/>
    <col min="15" max="15" width="12.5546875" style="19" customWidth="1"/>
    <col min="16" max="16" width="14.21875" style="19" bestFit="1" customWidth="1"/>
    <col min="17" max="18" width="10.88671875" style="19" customWidth="1"/>
    <col min="19" max="20" width="10.5546875" style="19" customWidth="1"/>
    <col min="21" max="21" width="10" style="19" customWidth="1"/>
    <col min="22" max="26" width="9.33203125" style="19" customWidth="1"/>
    <col min="27" max="27" width="11.88671875" style="19" bestFit="1" customWidth="1"/>
    <col min="28" max="28" width="12.109375" style="19" customWidth="1"/>
    <col min="29" max="29" width="9.88671875" style="19" customWidth="1"/>
    <col min="30" max="30" width="8.109375" style="19" customWidth="1"/>
    <col min="31" max="31" width="14.21875" style="19" customWidth="1"/>
    <col min="32" max="32" width="10.33203125" style="19" customWidth="1"/>
    <col min="33" max="33" width="10.5546875" style="317" customWidth="1"/>
    <col min="34" max="34" width="16" style="317" bestFit="1" customWidth="1"/>
    <col min="35" max="35" width="10" style="19" customWidth="1"/>
    <col min="36" max="36" width="13" style="19" customWidth="1"/>
    <col min="37" max="16384" width="8.88671875" style="19"/>
  </cols>
  <sheetData>
    <row r="1" spans="1:36" ht="12.75" customHeight="1" thickBot="1">
      <c r="A1" s="17"/>
      <c r="B1" s="17"/>
      <c r="C1" s="264"/>
      <c r="D1" s="468"/>
      <c r="E1" s="468"/>
      <c r="F1" s="17"/>
      <c r="G1" s="468"/>
      <c r="H1" s="17"/>
      <c r="I1" s="17"/>
      <c r="J1" s="468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7"/>
      <c r="AB1" s="17"/>
      <c r="AC1" s="17"/>
      <c r="AD1" s="17"/>
      <c r="AE1" s="17"/>
      <c r="AF1" s="17"/>
      <c r="AG1" s="264"/>
      <c r="AH1" s="264"/>
      <c r="AI1" s="135"/>
      <c r="AJ1" s="17"/>
    </row>
    <row r="2" spans="1:36" ht="29.25" customHeight="1" thickBot="1">
      <c r="A2" s="17"/>
      <c r="B2" s="1106" t="s">
        <v>135</v>
      </c>
      <c r="C2" s="1107"/>
      <c r="D2" s="1107"/>
      <c r="E2" s="1108"/>
      <c r="F2" s="271"/>
      <c r="G2" s="469"/>
      <c r="H2" s="17"/>
      <c r="I2" s="17"/>
      <c r="J2" s="468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7"/>
      <c r="AB2" s="17"/>
      <c r="AC2" s="17"/>
      <c r="AD2" s="17"/>
      <c r="AE2" s="17"/>
      <c r="AF2" s="17"/>
      <c r="AG2" s="264"/>
      <c r="AH2" s="264"/>
      <c r="AI2" s="135"/>
      <c r="AJ2" s="17"/>
    </row>
    <row r="3" spans="1:36" ht="12" customHeight="1" thickBot="1"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3"/>
      <c r="S3" s="3"/>
      <c r="T3" s="3"/>
      <c r="U3" s="3"/>
      <c r="AG3" s="313"/>
      <c r="AH3" s="313"/>
      <c r="AI3" s="3"/>
    </row>
    <row r="4" spans="1:36" s="177" customFormat="1" ht="18.75" customHeight="1">
      <c r="A4" s="1113" t="s">
        <v>63</v>
      </c>
      <c r="B4" s="1109" t="s">
        <v>14</v>
      </c>
      <c r="C4" s="1003" t="s">
        <v>129</v>
      </c>
      <c r="D4" s="1017"/>
      <c r="E4" s="1017"/>
      <c r="F4" s="1017"/>
      <c r="G4" s="1018"/>
      <c r="H4" s="1017" t="s">
        <v>216</v>
      </c>
      <c r="I4" s="1017"/>
      <c r="J4" s="1017"/>
      <c r="K4" s="1017"/>
      <c r="L4" s="1017"/>
      <c r="M4" s="1017"/>
      <c r="N4" s="1017"/>
      <c r="O4" s="1018"/>
      <c r="P4" s="1115" t="s">
        <v>0</v>
      </c>
      <c r="Q4" s="1116"/>
      <c r="R4" s="1117"/>
      <c r="S4" s="1003" t="s">
        <v>180</v>
      </c>
      <c r="T4" s="1017"/>
      <c r="U4" s="1018"/>
      <c r="V4" s="1115" t="s">
        <v>127</v>
      </c>
      <c r="W4" s="1017"/>
      <c r="X4" s="1017"/>
      <c r="Y4" s="1017"/>
      <c r="Z4" s="1017"/>
      <c r="AA4" s="1003" t="s">
        <v>128</v>
      </c>
      <c r="AB4" s="1017"/>
      <c r="AC4" s="1017"/>
      <c r="AD4" s="1017"/>
      <c r="AE4" s="1017"/>
      <c r="AF4" s="1018"/>
      <c r="AG4" s="1003" t="s">
        <v>181</v>
      </c>
      <c r="AH4" s="1017"/>
      <c r="AI4" s="1018"/>
      <c r="AJ4" s="1111" t="s">
        <v>2</v>
      </c>
    </row>
    <row r="5" spans="1:36" s="176" customFormat="1" ht="53.25" customHeight="1" thickBot="1">
      <c r="A5" s="1114"/>
      <c r="B5" s="1110"/>
      <c r="C5" s="185" t="s">
        <v>82</v>
      </c>
      <c r="D5" s="51" t="s">
        <v>81</v>
      </c>
      <c r="E5" s="51" t="s">
        <v>85</v>
      </c>
      <c r="F5" s="52" t="s">
        <v>3</v>
      </c>
      <c r="G5" s="487" t="s">
        <v>133</v>
      </c>
      <c r="H5" s="185" t="s">
        <v>131</v>
      </c>
      <c r="I5" s="184" t="s">
        <v>178</v>
      </c>
      <c r="J5" s="51" t="s">
        <v>84</v>
      </c>
      <c r="K5" s="52" t="s">
        <v>89</v>
      </c>
      <c r="L5" s="52" t="s">
        <v>86</v>
      </c>
      <c r="M5" s="52" t="s">
        <v>130</v>
      </c>
      <c r="N5" s="52" t="s">
        <v>217</v>
      </c>
      <c r="O5" s="179" t="s">
        <v>10</v>
      </c>
      <c r="P5" s="185" t="s">
        <v>4</v>
      </c>
      <c r="Q5" s="52" t="s">
        <v>5</v>
      </c>
      <c r="R5" s="179" t="s">
        <v>6</v>
      </c>
      <c r="S5" s="185" t="s">
        <v>82</v>
      </c>
      <c r="T5" s="52" t="s">
        <v>84</v>
      </c>
      <c r="U5" s="179" t="s">
        <v>86</v>
      </c>
      <c r="V5" s="185" t="s">
        <v>68</v>
      </c>
      <c r="W5" s="52" t="s">
        <v>118</v>
      </c>
      <c r="X5" s="284" t="s">
        <v>185</v>
      </c>
      <c r="Y5" s="275" t="s">
        <v>186</v>
      </c>
      <c r="Z5" s="179" t="s">
        <v>187</v>
      </c>
      <c r="AA5" s="284" t="s">
        <v>179</v>
      </c>
      <c r="AB5" s="51" t="s">
        <v>75</v>
      </c>
      <c r="AC5" s="51" t="s">
        <v>7</v>
      </c>
      <c r="AD5" s="52" t="s">
        <v>1</v>
      </c>
      <c r="AE5" s="275" t="s">
        <v>156</v>
      </c>
      <c r="AF5" s="179" t="s">
        <v>126</v>
      </c>
      <c r="AG5" s="185" t="s">
        <v>82</v>
      </c>
      <c r="AH5" s="52" t="s">
        <v>84</v>
      </c>
      <c r="AI5" s="179" t="s">
        <v>86</v>
      </c>
      <c r="AJ5" s="1112"/>
    </row>
    <row r="6" spans="1:36" s="362" customFormat="1" ht="24" customHeight="1" thickTop="1">
      <c r="A6" s="389">
        <v>1</v>
      </c>
      <c r="B6" s="530" t="s">
        <v>282</v>
      </c>
      <c r="C6" s="915" t="s">
        <v>18</v>
      </c>
      <c r="D6" s="531" t="s">
        <v>20</v>
      </c>
      <c r="E6" s="531" t="s">
        <v>87</v>
      </c>
      <c r="F6" s="531" t="s">
        <v>225</v>
      </c>
      <c r="G6" s="532" t="s">
        <v>201</v>
      </c>
      <c r="H6" s="533" t="s">
        <v>16</v>
      </c>
      <c r="I6" s="534" t="s">
        <v>233</v>
      </c>
      <c r="J6" s="531" t="s">
        <v>114</v>
      </c>
      <c r="K6" s="535">
        <v>3199</v>
      </c>
      <c r="L6" s="536" t="s">
        <v>300</v>
      </c>
      <c r="M6" s="356">
        <v>40909</v>
      </c>
      <c r="N6" s="535">
        <v>1870</v>
      </c>
      <c r="O6" s="537" t="s">
        <v>464</v>
      </c>
      <c r="P6" s="505" t="s">
        <v>302</v>
      </c>
      <c r="Q6" s="356">
        <v>40909</v>
      </c>
      <c r="R6" s="357"/>
      <c r="S6" s="538" t="s">
        <v>18</v>
      </c>
      <c r="T6" s="358" t="s">
        <v>114</v>
      </c>
      <c r="U6" s="539" t="s">
        <v>301</v>
      </c>
      <c r="V6" s="540" t="s">
        <v>303</v>
      </c>
      <c r="W6" s="535">
        <v>48500</v>
      </c>
      <c r="X6" s="541">
        <v>1894</v>
      </c>
      <c r="Y6" s="541">
        <v>16182</v>
      </c>
      <c r="Z6" s="542">
        <v>578</v>
      </c>
      <c r="AA6" s="543"/>
      <c r="AB6" s="544"/>
      <c r="AC6" s="359"/>
      <c r="AD6" s="545"/>
      <c r="AE6" s="360"/>
      <c r="AF6" s="546"/>
      <c r="AG6" s="547"/>
      <c r="AH6" s="548"/>
      <c r="AI6" s="536"/>
      <c r="AJ6" s="361"/>
    </row>
    <row r="7" spans="1:36" s="370" customFormat="1" ht="24" customHeight="1">
      <c r="A7" s="525">
        <v>2</v>
      </c>
      <c r="B7" s="549" t="s">
        <v>282</v>
      </c>
      <c r="C7" s="916" t="s">
        <v>18</v>
      </c>
      <c r="D7" s="550" t="s">
        <v>20</v>
      </c>
      <c r="E7" s="550" t="s">
        <v>87</v>
      </c>
      <c r="F7" s="550" t="s">
        <v>225</v>
      </c>
      <c r="G7" s="551" t="s">
        <v>201</v>
      </c>
      <c r="H7" s="552" t="s">
        <v>16</v>
      </c>
      <c r="I7" s="553" t="s">
        <v>233</v>
      </c>
      <c r="J7" s="550" t="s">
        <v>114</v>
      </c>
      <c r="K7" s="554">
        <v>2799</v>
      </c>
      <c r="L7" s="375" t="s">
        <v>301</v>
      </c>
      <c r="M7" s="371">
        <v>40267</v>
      </c>
      <c r="N7" s="555">
        <v>1340</v>
      </c>
      <c r="O7" s="925" t="s">
        <v>79</v>
      </c>
      <c r="P7" s="506" t="s">
        <v>333</v>
      </c>
      <c r="Q7" s="366">
        <v>40267</v>
      </c>
      <c r="R7" s="367">
        <v>40908</v>
      </c>
      <c r="S7" s="557"/>
      <c r="T7" s="368"/>
      <c r="U7" s="558"/>
      <c r="V7" s="559" t="s">
        <v>328</v>
      </c>
      <c r="W7" s="555">
        <v>67631</v>
      </c>
      <c r="X7" s="554">
        <v>65</v>
      </c>
      <c r="Y7" s="554">
        <v>12838</v>
      </c>
      <c r="Z7" s="560">
        <v>0</v>
      </c>
      <c r="AA7" s="561">
        <v>41274</v>
      </c>
      <c r="AB7" s="385" t="s">
        <v>334</v>
      </c>
      <c r="AC7" s="386" t="s">
        <v>332</v>
      </c>
      <c r="AD7" s="562">
        <v>0</v>
      </c>
      <c r="AE7" s="385" t="s">
        <v>334</v>
      </c>
      <c r="AF7" s="563">
        <v>0</v>
      </c>
      <c r="AG7" s="564" t="s">
        <v>18</v>
      </c>
      <c r="AH7" s="565" t="s">
        <v>114</v>
      </c>
      <c r="AI7" s="566" t="s">
        <v>300</v>
      </c>
      <c r="AJ7" s="369"/>
    </row>
    <row r="8" spans="1:36" s="362" customFormat="1" ht="24" customHeight="1">
      <c r="A8" s="390">
        <v>3</v>
      </c>
      <c r="B8" s="567" t="s">
        <v>282</v>
      </c>
      <c r="C8" s="917" t="s">
        <v>18</v>
      </c>
      <c r="D8" s="568" t="s">
        <v>20</v>
      </c>
      <c r="E8" s="568" t="s">
        <v>87</v>
      </c>
      <c r="F8" s="568" t="s">
        <v>225</v>
      </c>
      <c r="G8" s="569" t="s">
        <v>201</v>
      </c>
      <c r="H8" s="570" t="s">
        <v>16</v>
      </c>
      <c r="I8" s="571" t="s">
        <v>233</v>
      </c>
      <c r="J8" s="568" t="s">
        <v>114</v>
      </c>
      <c r="K8" s="572">
        <v>2799</v>
      </c>
      <c r="L8" s="568" t="s">
        <v>314</v>
      </c>
      <c r="M8" s="374">
        <v>41173</v>
      </c>
      <c r="N8" s="573">
        <v>1260</v>
      </c>
      <c r="O8" s="574" t="s">
        <v>464</v>
      </c>
      <c r="P8" s="507" t="s">
        <v>302</v>
      </c>
      <c r="Q8" s="363">
        <v>41173</v>
      </c>
      <c r="R8" s="364"/>
      <c r="S8" s="538" t="s">
        <v>18</v>
      </c>
      <c r="T8" s="365" t="s">
        <v>305</v>
      </c>
      <c r="U8" s="575" t="s">
        <v>306</v>
      </c>
      <c r="V8" s="576" t="s">
        <v>315</v>
      </c>
      <c r="W8" s="577">
        <v>7400</v>
      </c>
      <c r="X8" s="578">
        <v>0</v>
      </c>
      <c r="Y8" s="578">
        <v>2529</v>
      </c>
      <c r="Z8" s="579">
        <v>708</v>
      </c>
      <c r="AA8" s="580"/>
      <c r="AB8" s="581"/>
      <c r="AC8" s="387"/>
      <c r="AD8" s="582"/>
      <c r="AE8" s="388"/>
      <c r="AF8" s="583"/>
      <c r="AG8" s="584"/>
      <c r="AH8" s="585"/>
      <c r="AI8" s="586"/>
      <c r="AJ8" s="361"/>
    </row>
    <row r="9" spans="1:36" s="370" customFormat="1" ht="24" customHeight="1">
      <c r="A9" s="526">
        <v>4</v>
      </c>
      <c r="B9" s="587" t="s">
        <v>282</v>
      </c>
      <c r="C9" s="918" t="s">
        <v>18</v>
      </c>
      <c r="D9" s="588" t="s">
        <v>20</v>
      </c>
      <c r="E9" s="588" t="s">
        <v>87</v>
      </c>
      <c r="F9" s="588" t="s">
        <v>225</v>
      </c>
      <c r="G9" s="589" t="s">
        <v>201</v>
      </c>
      <c r="H9" s="590" t="s">
        <v>16</v>
      </c>
      <c r="I9" s="591" t="s">
        <v>233</v>
      </c>
      <c r="J9" s="588" t="s">
        <v>305</v>
      </c>
      <c r="K9" s="592">
        <v>3342</v>
      </c>
      <c r="L9" s="593" t="s">
        <v>306</v>
      </c>
      <c r="M9" s="413">
        <v>40078</v>
      </c>
      <c r="N9" s="594">
        <v>1530</v>
      </c>
      <c r="O9" s="556" t="s">
        <v>79</v>
      </c>
      <c r="P9" s="506" t="s">
        <v>304</v>
      </c>
      <c r="Q9" s="413">
        <v>40078</v>
      </c>
      <c r="R9" s="367">
        <v>41174</v>
      </c>
      <c r="S9" s="557"/>
      <c r="T9" s="368"/>
      <c r="U9" s="558"/>
      <c r="V9" s="559" t="s">
        <v>331</v>
      </c>
      <c r="W9" s="555">
        <v>94600</v>
      </c>
      <c r="X9" s="554">
        <v>0</v>
      </c>
      <c r="Y9" s="554">
        <v>6507</v>
      </c>
      <c r="Z9" s="560">
        <v>626</v>
      </c>
      <c r="AA9" s="595">
        <v>41174</v>
      </c>
      <c r="AB9" s="596" t="s">
        <v>209</v>
      </c>
      <c r="AC9" s="386" t="s">
        <v>332</v>
      </c>
      <c r="AD9" s="562">
        <v>0</v>
      </c>
      <c r="AE9" s="414" t="s">
        <v>224</v>
      </c>
      <c r="AF9" s="563">
        <v>0</v>
      </c>
      <c r="AG9" s="564" t="s">
        <v>18</v>
      </c>
      <c r="AH9" s="565" t="s">
        <v>114</v>
      </c>
      <c r="AI9" s="597" t="s">
        <v>314</v>
      </c>
      <c r="AJ9" s="369"/>
    </row>
    <row r="10" spans="1:36" s="347" customFormat="1" ht="24" customHeight="1">
      <c r="A10" s="527">
        <v>5</v>
      </c>
      <c r="B10" s="598" t="s">
        <v>282</v>
      </c>
      <c r="C10" s="919" t="s">
        <v>19</v>
      </c>
      <c r="D10" s="599" t="s">
        <v>21</v>
      </c>
      <c r="E10" s="599" t="s">
        <v>87</v>
      </c>
      <c r="F10" s="376" t="s">
        <v>225</v>
      </c>
      <c r="G10" s="600" t="s">
        <v>196</v>
      </c>
      <c r="H10" s="601" t="s">
        <v>76</v>
      </c>
      <c r="I10" s="602"/>
      <c r="J10" s="599" t="s">
        <v>294</v>
      </c>
      <c r="K10" s="603">
        <v>1998</v>
      </c>
      <c r="L10" s="604" t="s">
        <v>455</v>
      </c>
      <c r="M10" s="342">
        <v>40702</v>
      </c>
      <c r="N10" s="605">
        <v>32950</v>
      </c>
      <c r="O10" s="606" t="s">
        <v>8</v>
      </c>
      <c r="P10" s="508" t="s">
        <v>307</v>
      </c>
      <c r="Q10" s="344">
        <v>40702</v>
      </c>
      <c r="R10" s="345"/>
      <c r="S10" s="607"/>
      <c r="T10" s="348"/>
      <c r="U10" s="608"/>
      <c r="V10" s="609" t="s">
        <v>308</v>
      </c>
      <c r="W10" s="603">
        <v>12100</v>
      </c>
      <c r="X10" s="610">
        <v>1894</v>
      </c>
      <c r="Y10" s="610">
        <v>16182</v>
      </c>
      <c r="Z10" s="611">
        <v>484</v>
      </c>
      <c r="AA10" s="612"/>
      <c r="AB10" s="613"/>
      <c r="AC10" s="519"/>
      <c r="AD10" s="614"/>
      <c r="AE10" s="615"/>
      <c r="AF10" s="616"/>
      <c r="AG10" s="617"/>
      <c r="AH10" s="618"/>
      <c r="AI10" s="619"/>
      <c r="AJ10" s="346"/>
    </row>
    <row r="11" spans="1:36" s="347" customFormat="1" ht="24" customHeight="1">
      <c r="A11" s="527">
        <v>6</v>
      </c>
      <c r="B11" s="598" t="s">
        <v>282</v>
      </c>
      <c r="C11" s="919" t="s">
        <v>19</v>
      </c>
      <c r="D11" s="599" t="s">
        <v>21</v>
      </c>
      <c r="E11" s="599" t="s">
        <v>87</v>
      </c>
      <c r="F11" s="376" t="s">
        <v>225</v>
      </c>
      <c r="G11" s="600" t="s">
        <v>202</v>
      </c>
      <c r="H11" s="601" t="s">
        <v>76</v>
      </c>
      <c r="I11" s="620"/>
      <c r="J11" s="599" t="s">
        <v>295</v>
      </c>
      <c r="K11" s="603">
        <v>1998</v>
      </c>
      <c r="L11" s="604" t="s">
        <v>456</v>
      </c>
      <c r="M11" s="342">
        <v>40571</v>
      </c>
      <c r="N11" s="605">
        <v>28746</v>
      </c>
      <c r="O11" s="606" t="s">
        <v>8</v>
      </c>
      <c r="P11" s="508" t="s">
        <v>307</v>
      </c>
      <c r="Q11" s="344">
        <v>40571</v>
      </c>
      <c r="R11" s="345"/>
      <c r="S11" s="607"/>
      <c r="T11" s="348"/>
      <c r="U11" s="608"/>
      <c r="V11" s="609" t="s">
        <v>309</v>
      </c>
      <c r="W11" s="603">
        <v>83000</v>
      </c>
      <c r="X11" s="610">
        <v>1073</v>
      </c>
      <c r="Y11" s="610">
        <v>7774</v>
      </c>
      <c r="Z11" s="611">
        <v>566</v>
      </c>
      <c r="AA11" s="612"/>
      <c r="AB11" s="613"/>
      <c r="AC11" s="519"/>
      <c r="AD11" s="614"/>
      <c r="AE11" s="615"/>
      <c r="AF11" s="616"/>
      <c r="AG11" s="617"/>
      <c r="AH11" s="618"/>
      <c r="AI11" s="619"/>
      <c r="AJ11" s="346"/>
    </row>
    <row r="12" spans="1:36" s="347" customFormat="1" ht="24" customHeight="1">
      <c r="A12" s="527">
        <v>7</v>
      </c>
      <c r="B12" s="598" t="s">
        <v>282</v>
      </c>
      <c r="C12" s="919" t="s">
        <v>25</v>
      </c>
      <c r="D12" s="604" t="s">
        <v>22</v>
      </c>
      <c r="E12" s="599"/>
      <c r="F12" s="376" t="s">
        <v>225</v>
      </c>
      <c r="G12" s="621" t="s">
        <v>201</v>
      </c>
      <c r="H12" s="601" t="s">
        <v>76</v>
      </c>
      <c r="I12" s="620"/>
      <c r="J12" s="604" t="s">
        <v>296</v>
      </c>
      <c r="K12" s="605">
        <v>2497</v>
      </c>
      <c r="L12" s="520" t="s">
        <v>297</v>
      </c>
      <c r="M12" s="342">
        <v>40595</v>
      </c>
      <c r="N12" s="605">
        <v>27630</v>
      </c>
      <c r="O12" s="606" t="s">
        <v>8</v>
      </c>
      <c r="P12" s="508" t="s">
        <v>307</v>
      </c>
      <c r="Q12" s="344">
        <v>40595</v>
      </c>
      <c r="R12" s="345"/>
      <c r="S12" s="491"/>
      <c r="T12" s="349"/>
      <c r="U12" s="622"/>
      <c r="V12" s="623" t="s">
        <v>310</v>
      </c>
      <c r="W12" s="603">
        <v>81000</v>
      </c>
      <c r="X12" s="624">
        <v>1425</v>
      </c>
      <c r="Y12" s="610">
        <v>11041</v>
      </c>
      <c r="Z12" s="611">
        <v>559</v>
      </c>
      <c r="AA12" s="612"/>
      <c r="AB12" s="625"/>
      <c r="AC12" s="520"/>
      <c r="AD12" s="614"/>
      <c r="AE12" s="615"/>
      <c r="AF12" s="616"/>
      <c r="AG12" s="617"/>
      <c r="AH12" s="618"/>
      <c r="AI12" s="619"/>
      <c r="AJ12" s="346"/>
    </row>
    <row r="13" spans="1:36" s="347" customFormat="1" ht="24" customHeight="1">
      <c r="A13" s="527">
        <v>8</v>
      </c>
      <c r="B13" s="598" t="s">
        <v>282</v>
      </c>
      <c r="C13" s="919" t="s">
        <v>25</v>
      </c>
      <c r="D13" s="599" t="s">
        <v>22</v>
      </c>
      <c r="E13" s="599"/>
      <c r="F13" s="376" t="s">
        <v>225</v>
      </c>
      <c r="G13" s="621" t="s">
        <v>201</v>
      </c>
      <c r="H13" s="601" t="s">
        <v>76</v>
      </c>
      <c r="I13" s="620"/>
      <c r="J13" s="599" t="s">
        <v>298</v>
      </c>
      <c r="K13" s="603">
        <v>2199</v>
      </c>
      <c r="L13" s="604" t="s">
        <v>457</v>
      </c>
      <c r="M13" s="342">
        <v>40269</v>
      </c>
      <c r="N13" s="605">
        <v>28480</v>
      </c>
      <c r="O13" s="606" t="s">
        <v>8</v>
      </c>
      <c r="P13" s="508" t="s">
        <v>307</v>
      </c>
      <c r="Q13" s="344">
        <v>40298</v>
      </c>
      <c r="R13" s="345"/>
      <c r="S13" s="607"/>
      <c r="T13" s="348"/>
      <c r="U13" s="608"/>
      <c r="V13" s="609" t="s">
        <v>311</v>
      </c>
      <c r="W13" s="603">
        <v>107000</v>
      </c>
      <c r="X13" s="610">
        <v>2319</v>
      </c>
      <c r="Y13" s="610">
        <v>5153</v>
      </c>
      <c r="Z13" s="611">
        <v>777</v>
      </c>
      <c r="AA13" s="612"/>
      <c r="AB13" s="613"/>
      <c r="AC13" s="519"/>
      <c r="AD13" s="614"/>
      <c r="AE13" s="615"/>
      <c r="AF13" s="616"/>
      <c r="AG13" s="617"/>
      <c r="AH13" s="618"/>
      <c r="AI13" s="619"/>
      <c r="AJ13" s="346"/>
    </row>
    <row r="14" spans="1:36" ht="24" customHeight="1">
      <c r="A14" s="527">
        <v>9</v>
      </c>
      <c r="B14" s="626" t="s">
        <v>282</v>
      </c>
      <c r="C14" s="920" t="s">
        <v>25</v>
      </c>
      <c r="D14" s="628" t="s">
        <v>21</v>
      </c>
      <c r="E14" s="628"/>
      <c r="F14" s="629" t="s">
        <v>341</v>
      </c>
      <c r="G14" s="621" t="s">
        <v>201</v>
      </c>
      <c r="H14" s="630" t="s">
        <v>76</v>
      </c>
      <c r="I14" s="631"/>
      <c r="J14" s="504" t="s">
        <v>299</v>
      </c>
      <c r="K14" s="632">
        <v>7640</v>
      </c>
      <c r="L14" s="629" t="s">
        <v>458</v>
      </c>
      <c r="M14" s="341">
        <v>39447</v>
      </c>
      <c r="N14" s="518">
        <v>73918</v>
      </c>
      <c r="O14" s="633" t="s">
        <v>8</v>
      </c>
      <c r="P14" s="508" t="s">
        <v>307</v>
      </c>
      <c r="Q14" s="53">
        <v>39463</v>
      </c>
      <c r="R14" s="262"/>
      <c r="S14" s="634"/>
      <c r="T14" s="288"/>
      <c r="U14" s="635"/>
      <c r="V14" s="636" t="s">
        <v>312</v>
      </c>
      <c r="W14" s="632">
        <v>114000</v>
      </c>
      <c r="X14" s="637">
        <v>2555</v>
      </c>
      <c r="Y14" s="637">
        <v>8494</v>
      </c>
      <c r="Z14" s="638">
        <v>1369</v>
      </c>
      <c r="AA14" s="639"/>
      <c r="AB14" s="290"/>
      <c r="AC14" s="521"/>
      <c r="AD14" s="640"/>
      <c r="AE14" s="641"/>
      <c r="AF14" s="642"/>
      <c r="AG14" s="643"/>
      <c r="AH14" s="644"/>
      <c r="AI14" s="645"/>
      <c r="AJ14" s="257"/>
    </row>
    <row r="15" spans="1:36" ht="24" customHeight="1">
      <c r="A15" s="527">
        <v>10</v>
      </c>
      <c r="B15" s="626" t="s">
        <v>282</v>
      </c>
      <c r="C15" s="920" t="s">
        <v>19</v>
      </c>
      <c r="D15" s="628" t="s">
        <v>21</v>
      </c>
      <c r="E15" s="628" t="s">
        <v>87</v>
      </c>
      <c r="F15" s="376" t="s">
        <v>225</v>
      </c>
      <c r="G15" s="600" t="s">
        <v>202</v>
      </c>
      <c r="H15" s="630" t="s">
        <v>16</v>
      </c>
      <c r="I15" s="631"/>
      <c r="J15" s="504" t="s">
        <v>213</v>
      </c>
      <c r="K15" s="632">
        <v>1998</v>
      </c>
      <c r="L15" s="629" t="s">
        <v>313</v>
      </c>
      <c r="M15" s="341">
        <v>40658</v>
      </c>
      <c r="N15" s="605">
        <v>668</v>
      </c>
      <c r="O15" s="633" t="s">
        <v>103</v>
      </c>
      <c r="P15" s="508" t="s">
        <v>304</v>
      </c>
      <c r="Q15" s="53">
        <v>40658</v>
      </c>
      <c r="R15" s="262"/>
      <c r="S15" s="634"/>
      <c r="T15" s="288"/>
      <c r="U15" s="635"/>
      <c r="V15" s="636" t="s">
        <v>311</v>
      </c>
      <c r="W15" s="632">
        <v>14000</v>
      </c>
      <c r="X15" s="646">
        <v>0</v>
      </c>
      <c r="Y15" s="637">
        <v>2190</v>
      </c>
      <c r="Z15" s="647">
        <v>645</v>
      </c>
      <c r="AA15" s="648"/>
      <c r="AB15" s="351"/>
      <c r="AC15" s="522"/>
      <c r="AD15" s="351"/>
      <c r="AE15" s="641"/>
      <c r="AF15" s="642"/>
      <c r="AG15" s="643"/>
      <c r="AH15" s="644"/>
      <c r="AI15" s="645"/>
      <c r="AJ15" s="257"/>
    </row>
    <row r="16" spans="1:36" ht="24" customHeight="1">
      <c r="A16" s="527">
        <v>11</v>
      </c>
      <c r="B16" s="649" t="s">
        <v>271</v>
      </c>
      <c r="C16" s="921" t="s">
        <v>19</v>
      </c>
      <c r="D16" s="650" t="s">
        <v>21</v>
      </c>
      <c r="E16" s="650" t="s">
        <v>87</v>
      </c>
      <c r="F16" s="568" t="s">
        <v>225</v>
      </c>
      <c r="G16" s="651" t="s">
        <v>196</v>
      </c>
      <c r="H16" s="652" t="s">
        <v>76</v>
      </c>
      <c r="I16" s="653"/>
      <c r="J16" s="650" t="s">
        <v>294</v>
      </c>
      <c r="K16" s="654">
        <v>1998</v>
      </c>
      <c r="L16" s="390" t="s">
        <v>413</v>
      </c>
      <c r="M16" s="477">
        <v>40954</v>
      </c>
      <c r="N16" s="573">
        <v>31086</v>
      </c>
      <c r="O16" s="655" t="s">
        <v>206</v>
      </c>
      <c r="P16" s="509" t="s">
        <v>412</v>
      </c>
      <c r="Q16" s="478">
        <v>40954</v>
      </c>
      <c r="R16" s="483"/>
      <c r="S16" s="656" t="s">
        <v>18</v>
      </c>
      <c r="T16" s="479" t="s">
        <v>406</v>
      </c>
      <c r="U16" s="657" t="s">
        <v>407</v>
      </c>
      <c r="V16" s="658" t="s">
        <v>414</v>
      </c>
      <c r="W16" s="654">
        <v>13037</v>
      </c>
      <c r="X16" s="659">
        <v>451</v>
      </c>
      <c r="Y16" s="660">
        <v>2440</v>
      </c>
      <c r="Z16" s="661">
        <v>334</v>
      </c>
      <c r="AA16" s="625"/>
      <c r="AB16" s="662"/>
      <c r="AC16" s="519"/>
      <c r="AD16" s="614"/>
      <c r="AE16" s="615"/>
      <c r="AF16" s="616"/>
      <c r="AG16" s="663"/>
      <c r="AH16" s="618"/>
      <c r="AI16" s="619"/>
      <c r="AJ16" s="257"/>
    </row>
    <row r="17" spans="1:36" ht="24" customHeight="1">
      <c r="A17" s="527">
        <v>12</v>
      </c>
      <c r="B17" s="664" t="s">
        <v>271</v>
      </c>
      <c r="C17" s="922" t="s">
        <v>19</v>
      </c>
      <c r="D17" s="526" t="s">
        <v>21</v>
      </c>
      <c r="E17" s="526" t="s">
        <v>87</v>
      </c>
      <c r="F17" s="588" t="s">
        <v>225</v>
      </c>
      <c r="G17" s="665" t="s">
        <v>202</v>
      </c>
      <c r="H17" s="666" t="s">
        <v>76</v>
      </c>
      <c r="I17" s="667"/>
      <c r="J17" s="526" t="s">
        <v>406</v>
      </c>
      <c r="K17" s="668">
        <v>1498</v>
      </c>
      <c r="L17" s="526" t="s">
        <v>407</v>
      </c>
      <c r="M17" s="480">
        <v>38388</v>
      </c>
      <c r="N17" s="668">
        <v>15096</v>
      </c>
      <c r="O17" s="669" t="s">
        <v>79</v>
      </c>
      <c r="P17" s="510" t="s">
        <v>412</v>
      </c>
      <c r="Q17" s="481">
        <v>38467</v>
      </c>
      <c r="R17" s="484">
        <v>41025</v>
      </c>
      <c r="S17" s="670"/>
      <c r="T17" s="482"/>
      <c r="U17" s="671"/>
      <c r="V17" s="672" t="s">
        <v>408</v>
      </c>
      <c r="W17" s="668">
        <v>83963</v>
      </c>
      <c r="X17" s="668"/>
      <c r="Y17" s="673">
        <v>174</v>
      </c>
      <c r="Z17" s="674">
        <v>65</v>
      </c>
      <c r="AA17" s="675">
        <v>41023</v>
      </c>
      <c r="AB17" s="676" t="s">
        <v>409</v>
      </c>
      <c r="AC17" s="523" t="s">
        <v>410</v>
      </c>
      <c r="AD17" s="677">
        <v>468</v>
      </c>
      <c r="AE17" s="524" t="s">
        <v>224</v>
      </c>
      <c r="AF17" s="678">
        <v>0</v>
      </c>
      <c r="AG17" s="679" t="s">
        <v>19</v>
      </c>
      <c r="AH17" s="680" t="s">
        <v>330</v>
      </c>
      <c r="AI17" s="681" t="s">
        <v>413</v>
      </c>
      <c r="AJ17" s="257"/>
    </row>
    <row r="18" spans="1:36" ht="24" customHeight="1">
      <c r="A18" s="527">
        <v>14</v>
      </c>
      <c r="B18" s="649" t="s">
        <v>466</v>
      </c>
      <c r="C18" s="921" t="s">
        <v>436</v>
      </c>
      <c r="D18" s="390" t="s">
        <v>437</v>
      </c>
      <c r="E18" s="650"/>
      <c r="F18" s="568" t="s">
        <v>449</v>
      </c>
      <c r="G18" s="651" t="s">
        <v>467</v>
      </c>
      <c r="H18" s="652" t="s">
        <v>432</v>
      </c>
      <c r="I18" s="653"/>
      <c r="J18" s="390" t="s">
        <v>468</v>
      </c>
      <c r="K18" s="573">
        <v>2497</v>
      </c>
      <c r="L18" s="390" t="s">
        <v>469</v>
      </c>
      <c r="M18" s="477">
        <v>41256</v>
      </c>
      <c r="N18" s="573">
        <v>27120</v>
      </c>
      <c r="O18" s="655" t="s">
        <v>470</v>
      </c>
      <c r="P18" s="509" t="s">
        <v>471</v>
      </c>
      <c r="Q18" s="478">
        <v>41256</v>
      </c>
      <c r="R18" s="483"/>
      <c r="S18" s="650" t="s">
        <v>354</v>
      </c>
      <c r="T18" s="654">
        <v>1998</v>
      </c>
      <c r="U18" s="390" t="s">
        <v>411</v>
      </c>
      <c r="V18" s="658" t="s">
        <v>472</v>
      </c>
      <c r="W18" s="654">
        <v>110</v>
      </c>
      <c r="X18" s="573"/>
      <c r="Y18" s="660">
        <v>80</v>
      </c>
      <c r="Z18" s="661">
        <v>607</v>
      </c>
      <c r="AA18" s="747"/>
      <c r="AB18" s="950"/>
      <c r="AC18" s="951"/>
      <c r="AD18" s="952"/>
      <c r="AE18" s="953"/>
      <c r="AF18" s="749"/>
      <c r="AG18" s="750"/>
      <c r="AH18" s="751"/>
      <c r="AI18" s="954"/>
      <c r="AJ18" s="955"/>
    </row>
    <row r="19" spans="1:36" ht="24" customHeight="1">
      <c r="A19" s="527">
        <v>13</v>
      </c>
      <c r="B19" s="664" t="s">
        <v>466</v>
      </c>
      <c r="C19" s="942" t="s">
        <v>429</v>
      </c>
      <c r="D19" s="943" t="s">
        <v>430</v>
      </c>
      <c r="E19" s="943" t="s">
        <v>431</v>
      </c>
      <c r="F19" s="588" t="s">
        <v>449</v>
      </c>
      <c r="G19" s="665" t="s">
        <v>446</v>
      </c>
      <c r="H19" s="666" t="s">
        <v>432</v>
      </c>
      <c r="I19" s="667"/>
      <c r="J19" s="943" t="s">
        <v>473</v>
      </c>
      <c r="K19" s="944">
        <v>1998</v>
      </c>
      <c r="L19" s="526" t="s">
        <v>474</v>
      </c>
      <c r="M19" s="480">
        <v>38467</v>
      </c>
      <c r="N19" s="668">
        <v>18723</v>
      </c>
      <c r="O19" s="945" t="s">
        <v>475</v>
      </c>
      <c r="P19" s="510" t="s">
        <v>471</v>
      </c>
      <c r="Q19" s="956">
        <v>38467</v>
      </c>
      <c r="R19" s="957" t="s">
        <v>476</v>
      </c>
      <c r="S19" s="755"/>
      <c r="T19" s="482"/>
      <c r="U19" s="756"/>
      <c r="V19" s="946" t="s">
        <v>477</v>
      </c>
      <c r="W19" s="944">
        <v>129623</v>
      </c>
      <c r="X19" s="668">
        <v>73</v>
      </c>
      <c r="Y19" s="947">
        <v>552</v>
      </c>
      <c r="Z19" s="674">
        <v>375</v>
      </c>
      <c r="AA19" s="957" t="s">
        <v>476</v>
      </c>
      <c r="AB19" s="676"/>
      <c r="AC19" s="948"/>
      <c r="AD19" s="949"/>
      <c r="AE19" s="958"/>
      <c r="AF19" s="678"/>
      <c r="AG19" s="679" t="s">
        <v>478</v>
      </c>
      <c r="AH19" s="679" t="s">
        <v>479</v>
      </c>
      <c r="AI19" s="681" t="s">
        <v>469</v>
      </c>
      <c r="AJ19" s="257"/>
    </row>
    <row r="20" spans="1:36" ht="24" customHeight="1">
      <c r="A20" s="527">
        <v>15</v>
      </c>
      <c r="B20" s="626" t="s">
        <v>393</v>
      </c>
      <c r="C20" s="920" t="s">
        <v>19</v>
      </c>
      <c r="D20" s="628" t="s">
        <v>21</v>
      </c>
      <c r="E20" s="628" t="s">
        <v>87</v>
      </c>
      <c r="F20" s="628" t="s">
        <v>225</v>
      </c>
      <c r="G20" s="600" t="s">
        <v>202</v>
      </c>
      <c r="H20" s="630" t="s">
        <v>76</v>
      </c>
      <c r="I20" s="631"/>
      <c r="J20" s="629" t="s">
        <v>212</v>
      </c>
      <c r="K20" s="632">
        <v>1998</v>
      </c>
      <c r="L20" s="628" t="s">
        <v>377</v>
      </c>
      <c r="M20" s="461">
        <v>38379</v>
      </c>
      <c r="N20" s="518">
        <v>19835</v>
      </c>
      <c r="O20" s="683" t="s">
        <v>206</v>
      </c>
      <c r="P20" s="511" t="s">
        <v>304</v>
      </c>
      <c r="Q20" s="462">
        <v>38379</v>
      </c>
      <c r="R20" s="463"/>
      <c r="S20" s="634"/>
      <c r="T20" s="464"/>
      <c r="U20" s="684"/>
      <c r="V20" s="685" t="s">
        <v>378</v>
      </c>
      <c r="W20" s="686">
        <v>230000</v>
      </c>
      <c r="X20" s="687">
        <v>1837</v>
      </c>
      <c r="Y20" s="688">
        <v>6000</v>
      </c>
      <c r="Z20" s="689">
        <v>289</v>
      </c>
      <c r="AA20" s="690"/>
      <c r="AB20" s="691"/>
      <c r="AC20" s="416"/>
      <c r="AD20" s="691"/>
      <c r="AE20" s="692"/>
      <c r="AF20" s="693"/>
      <c r="AG20" s="694"/>
      <c r="AH20" s="695"/>
      <c r="AI20" s="696"/>
      <c r="AJ20" s="257"/>
    </row>
    <row r="21" spans="1:36" ht="24" customHeight="1">
      <c r="A21" s="527">
        <v>16</v>
      </c>
      <c r="B21" s="626" t="s">
        <v>393</v>
      </c>
      <c r="C21" s="920" t="s">
        <v>19</v>
      </c>
      <c r="D21" s="628" t="s">
        <v>22</v>
      </c>
      <c r="E21" s="628" t="s">
        <v>87</v>
      </c>
      <c r="F21" s="628" t="s">
        <v>225</v>
      </c>
      <c r="G21" s="600" t="s">
        <v>196</v>
      </c>
      <c r="H21" s="630" t="s">
        <v>76</v>
      </c>
      <c r="I21" s="631"/>
      <c r="J21" s="504" t="s">
        <v>132</v>
      </c>
      <c r="K21" s="632">
        <v>1591</v>
      </c>
      <c r="L21" s="629" t="s">
        <v>379</v>
      </c>
      <c r="M21" s="461">
        <v>40885</v>
      </c>
      <c r="N21" s="518">
        <v>18481</v>
      </c>
      <c r="O21" s="633" t="s">
        <v>103</v>
      </c>
      <c r="P21" s="508" t="s">
        <v>380</v>
      </c>
      <c r="Q21" s="53">
        <v>40885</v>
      </c>
      <c r="R21" s="262"/>
      <c r="S21" s="634"/>
      <c r="T21" s="288"/>
      <c r="U21" s="635"/>
      <c r="V21" s="636" t="s">
        <v>381</v>
      </c>
      <c r="W21" s="632">
        <v>7000</v>
      </c>
      <c r="X21" s="646">
        <v>400</v>
      </c>
      <c r="Y21" s="637">
        <v>1136</v>
      </c>
      <c r="Z21" s="638">
        <v>481</v>
      </c>
      <c r="AA21" s="697"/>
      <c r="AB21" s="691"/>
      <c r="AC21" s="416"/>
      <c r="AD21" s="691"/>
      <c r="AE21" s="692"/>
      <c r="AF21" s="693"/>
      <c r="AG21" s="694"/>
      <c r="AH21" s="695"/>
      <c r="AI21" s="696"/>
      <c r="AJ21" s="257"/>
    </row>
    <row r="22" spans="1:36" ht="24" customHeight="1">
      <c r="A22" s="527">
        <v>17</v>
      </c>
      <c r="B22" s="626" t="s">
        <v>393</v>
      </c>
      <c r="C22" s="920" t="s">
        <v>25</v>
      </c>
      <c r="D22" s="628" t="s">
        <v>22</v>
      </c>
      <c r="E22" s="628"/>
      <c r="F22" s="628" t="s">
        <v>225</v>
      </c>
      <c r="G22" s="698" t="s">
        <v>201</v>
      </c>
      <c r="H22" s="630" t="s">
        <v>76</v>
      </c>
      <c r="I22" s="631"/>
      <c r="J22" s="504" t="s">
        <v>326</v>
      </c>
      <c r="K22" s="632">
        <v>2497</v>
      </c>
      <c r="L22" s="629" t="s">
        <v>382</v>
      </c>
      <c r="M22" s="461">
        <v>38764</v>
      </c>
      <c r="N22" s="518">
        <v>17648</v>
      </c>
      <c r="O22" s="633" t="s">
        <v>206</v>
      </c>
      <c r="P22" s="465" t="s">
        <v>304</v>
      </c>
      <c r="Q22" s="53">
        <v>38764</v>
      </c>
      <c r="R22" s="262"/>
      <c r="S22" s="634"/>
      <c r="T22" s="288"/>
      <c r="U22" s="635"/>
      <c r="V22" s="636" t="s">
        <v>383</v>
      </c>
      <c r="W22" s="632">
        <v>47000</v>
      </c>
      <c r="X22" s="646">
        <v>200</v>
      </c>
      <c r="Y22" s="637">
        <v>700</v>
      </c>
      <c r="Z22" s="638">
        <v>522</v>
      </c>
      <c r="AA22" s="697"/>
      <c r="AB22" s="691"/>
      <c r="AC22" s="416"/>
      <c r="AD22" s="691"/>
      <c r="AE22" s="692"/>
      <c r="AF22" s="693"/>
      <c r="AG22" s="694"/>
      <c r="AH22" s="695"/>
      <c r="AI22" s="696"/>
      <c r="AJ22" s="257"/>
    </row>
    <row r="23" spans="1:36" ht="24" customHeight="1">
      <c r="A23" s="527">
        <v>18</v>
      </c>
      <c r="B23" s="626" t="s">
        <v>392</v>
      </c>
      <c r="C23" s="920" t="s">
        <v>19</v>
      </c>
      <c r="D23" s="628" t="s">
        <v>21</v>
      </c>
      <c r="E23" s="628" t="s">
        <v>87</v>
      </c>
      <c r="F23" s="628" t="s">
        <v>225</v>
      </c>
      <c r="G23" s="600" t="s">
        <v>202</v>
      </c>
      <c r="H23" s="630" t="s">
        <v>76</v>
      </c>
      <c r="I23" s="631"/>
      <c r="J23" s="504" t="s">
        <v>295</v>
      </c>
      <c r="K23" s="632">
        <v>1998</v>
      </c>
      <c r="L23" s="629" t="s">
        <v>366</v>
      </c>
      <c r="M23" s="341">
        <v>40682</v>
      </c>
      <c r="N23" s="518">
        <v>28887</v>
      </c>
      <c r="O23" s="633" t="s">
        <v>206</v>
      </c>
      <c r="P23" s="508" t="s">
        <v>367</v>
      </c>
      <c r="Q23" s="53">
        <v>40682</v>
      </c>
      <c r="R23" s="262"/>
      <c r="S23" s="634"/>
      <c r="T23" s="288"/>
      <c r="U23" s="635"/>
      <c r="V23" s="636" t="s">
        <v>368</v>
      </c>
      <c r="W23" s="632">
        <v>49711</v>
      </c>
      <c r="X23" s="646">
        <v>2193</v>
      </c>
      <c r="Y23" s="637">
        <v>6010</v>
      </c>
      <c r="Z23" s="638">
        <v>545</v>
      </c>
      <c r="AA23" s="697"/>
      <c r="AB23" s="691"/>
      <c r="AC23" s="416"/>
      <c r="AD23" s="691"/>
      <c r="AE23" s="691"/>
      <c r="AF23" s="693"/>
      <c r="AG23" s="694"/>
      <c r="AH23" s="695"/>
      <c r="AI23" s="696"/>
      <c r="AJ23" s="257"/>
    </row>
    <row r="24" spans="1:36" ht="24" customHeight="1">
      <c r="A24" s="527">
        <v>19</v>
      </c>
      <c r="B24" s="626" t="s">
        <v>392</v>
      </c>
      <c r="C24" s="920" t="s">
        <v>25</v>
      </c>
      <c r="D24" s="628" t="s">
        <v>22</v>
      </c>
      <c r="E24" s="628"/>
      <c r="F24" s="628" t="s">
        <v>225</v>
      </c>
      <c r="G24" s="600" t="s">
        <v>202</v>
      </c>
      <c r="H24" s="630" t="s">
        <v>76</v>
      </c>
      <c r="I24" s="631"/>
      <c r="J24" s="504" t="s">
        <v>326</v>
      </c>
      <c r="K24" s="632">
        <v>2497</v>
      </c>
      <c r="L24" s="629" t="s">
        <v>369</v>
      </c>
      <c r="M24" s="341">
        <v>39918</v>
      </c>
      <c r="N24" s="518">
        <v>22436</v>
      </c>
      <c r="O24" s="633" t="s">
        <v>206</v>
      </c>
      <c r="P24" s="508" t="s">
        <v>367</v>
      </c>
      <c r="Q24" s="53">
        <v>39918</v>
      </c>
      <c r="R24" s="262"/>
      <c r="S24" s="634"/>
      <c r="T24" s="288"/>
      <c r="U24" s="635"/>
      <c r="V24" s="636" t="s">
        <v>370</v>
      </c>
      <c r="W24" s="632">
        <v>30915</v>
      </c>
      <c r="X24" s="646">
        <v>267</v>
      </c>
      <c r="Y24" s="637">
        <v>956</v>
      </c>
      <c r="Z24" s="638">
        <v>527</v>
      </c>
      <c r="AA24" s="697"/>
      <c r="AB24" s="691"/>
      <c r="AC24" s="416"/>
      <c r="AD24" s="691"/>
      <c r="AE24" s="691"/>
      <c r="AF24" s="693"/>
      <c r="AG24" s="694"/>
      <c r="AH24" s="695"/>
      <c r="AI24" s="696"/>
      <c r="AJ24" s="257"/>
    </row>
    <row r="25" spans="1:36" ht="24" customHeight="1">
      <c r="A25" s="527">
        <v>20</v>
      </c>
      <c r="B25" s="699" t="s">
        <v>394</v>
      </c>
      <c r="C25" s="920" t="s">
        <v>19</v>
      </c>
      <c r="D25" s="628" t="s">
        <v>21</v>
      </c>
      <c r="E25" s="628" t="s">
        <v>87</v>
      </c>
      <c r="F25" s="628" t="s">
        <v>225</v>
      </c>
      <c r="G25" s="600" t="s">
        <v>202</v>
      </c>
      <c r="H25" s="630" t="s">
        <v>76</v>
      </c>
      <c r="I25" s="631"/>
      <c r="J25" s="628" t="s">
        <v>213</v>
      </c>
      <c r="K25" s="700">
        <v>1998</v>
      </c>
      <c r="L25" s="522" t="s">
        <v>384</v>
      </c>
      <c r="M25" s="701">
        <v>40287</v>
      </c>
      <c r="N25" s="700">
        <v>25550</v>
      </c>
      <c r="O25" s="633" t="s">
        <v>8</v>
      </c>
      <c r="P25" s="465" t="s">
        <v>385</v>
      </c>
      <c r="Q25" s="467">
        <v>40287</v>
      </c>
      <c r="R25" s="262"/>
      <c r="S25" s="634"/>
      <c r="T25" s="425"/>
      <c r="U25" s="702"/>
      <c r="V25" s="703" t="s">
        <v>311</v>
      </c>
      <c r="W25" s="518">
        <v>44825</v>
      </c>
      <c r="X25" s="518">
        <v>5070</v>
      </c>
      <c r="Y25" s="518">
        <v>19614</v>
      </c>
      <c r="Z25" s="638">
        <v>982</v>
      </c>
      <c r="AA25" s="704"/>
      <c r="AB25" s="705"/>
      <c r="AC25" s="417"/>
      <c r="AD25" s="705"/>
      <c r="AE25" s="691"/>
      <c r="AF25" s="706"/>
      <c r="AG25" s="707"/>
      <c r="AH25" s="708"/>
      <c r="AI25" s="709"/>
      <c r="AJ25" s="257"/>
    </row>
    <row r="26" spans="1:36" ht="24" customHeight="1">
      <c r="A26" s="527">
        <v>21</v>
      </c>
      <c r="B26" s="699" t="s">
        <v>394</v>
      </c>
      <c r="C26" s="920" t="s">
        <v>25</v>
      </c>
      <c r="D26" s="629" t="s">
        <v>21</v>
      </c>
      <c r="E26" s="629"/>
      <c r="F26" s="628" t="s">
        <v>225</v>
      </c>
      <c r="G26" s="698" t="s">
        <v>201</v>
      </c>
      <c r="H26" s="630" t="s">
        <v>76</v>
      </c>
      <c r="I26" s="631"/>
      <c r="J26" s="629" t="s">
        <v>386</v>
      </c>
      <c r="K26" s="700">
        <v>2476</v>
      </c>
      <c r="L26" s="522" t="s">
        <v>387</v>
      </c>
      <c r="M26" s="467">
        <v>38490</v>
      </c>
      <c r="N26" s="700">
        <v>18230</v>
      </c>
      <c r="O26" s="683" t="s">
        <v>8</v>
      </c>
      <c r="P26" s="466" t="s">
        <v>388</v>
      </c>
      <c r="Q26" s="467">
        <v>38490</v>
      </c>
      <c r="R26" s="262"/>
      <c r="S26" s="710"/>
      <c r="T26" s="351"/>
      <c r="U26" s="711"/>
      <c r="V26" s="712" t="s">
        <v>378</v>
      </c>
      <c r="W26" s="518">
        <v>67000</v>
      </c>
      <c r="X26" s="518">
        <v>2464</v>
      </c>
      <c r="Y26" s="518">
        <v>11550</v>
      </c>
      <c r="Z26" s="638">
        <v>2460</v>
      </c>
      <c r="AA26" s="704"/>
      <c r="AB26" s="705"/>
      <c r="AC26" s="417"/>
      <c r="AD26" s="705"/>
      <c r="AE26" s="691"/>
      <c r="AF26" s="706"/>
      <c r="AG26" s="707"/>
      <c r="AH26" s="708"/>
      <c r="AI26" s="709"/>
      <c r="AJ26" s="257"/>
    </row>
    <row r="27" spans="1:36" ht="24" customHeight="1">
      <c r="A27" s="527">
        <v>22</v>
      </c>
      <c r="B27" s="699" t="s">
        <v>394</v>
      </c>
      <c r="C27" s="920" t="s">
        <v>26</v>
      </c>
      <c r="D27" s="629" t="s">
        <v>22</v>
      </c>
      <c r="E27" s="629"/>
      <c r="F27" s="628" t="s">
        <v>225</v>
      </c>
      <c r="G27" s="698" t="s">
        <v>201</v>
      </c>
      <c r="H27" s="630" t="s">
        <v>76</v>
      </c>
      <c r="I27" s="631"/>
      <c r="J27" s="629" t="s">
        <v>389</v>
      </c>
      <c r="K27" s="700">
        <v>2476</v>
      </c>
      <c r="L27" s="522" t="s">
        <v>390</v>
      </c>
      <c r="M27" s="467">
        <v>38905</v>
      </c>
      <c r="N27" s="700">
        <v>14980</v>
      </c>
      <c r="O27" s="683" t="s">
        <v>8</v>
      </c>
      <c r="P27" s="465" t="s">
        <v>385</v>
      </c>
      <c r="Q27" s="467">
        <v>38905</v>
      </c>
      <c r="R27" s="262"/>
      <c r="S27" s="710"/>
      <c r="T27" s="351"/>
      <c r="U27" s="711"/>
      <c r="V27" s="712" t="s">
        <v>391</v>
      </c>
      <c r="W27" s="518">
        <v>17738</v>
      </c>
      <c r="X27" s="518">
        <v>2080</v>
      </c>
      <c r="Y27" s="518">
        <v>9750</v>
      </c>
      <c r="Z27" s="638">
        <v>1652</v>
      </c>
      <c r="AA27" s="704"/>
      <c r="AB27" s="705"/>
      <c r="AC27" s="417"/>
      <c r="AD27" s="705"/>
      <c r="AE27" s="691"/>
      <c r="AF27" s="706"/>
      <c r="AG27" s="707"/>
      <c r="AH27" s="708"/>
      <c r="AI27" s="709"/>
      <c r="AJ27" s="257"/>
    </row>
    <row r="28" spans="1:36" ht="24" customHeight="1">
      <c r="A28" s="527">
        <v>23</v>
      </c>
      <c r="B28" s="713" t="s">
        <v>275</v>
      </c>
      <c r="C28" s="710" t="s">
        <v>19</v>
      </c>
      <c r="D28" s="629" t="s">
        <v>21</v>
      </c>
      <c r="E28" s="629" t="s">
        <v>87</v>
      </c>
      <c r="F28" s="629" t="s">
        <v>225</v>
      </c>
      <c r="G28" s="600" t="s">
        <v>202</v>
      </c>
      <c r="H28" s="630" t="s">
        <v>76</v>
      </c>
      <c r="I28" s="631"/>
      <c r="J28" s="629" t="s">
        <v>213</v>
      </c>
      <c r="K28" s="518">
        <v>1998</v>
      </c>
      <c r="L28" s="522" t="s">
        <v>416</v>
      </c>
      <c r="M28" s="467">
        <v>40651</v>
      </c>
      <c r="N28" s="518">
        <v>25440</v>
      </c>
      <c r="O28" s="683" t="s">
        <v>8</v>
      </c>
      <c r="P28" s="466" t="s">
        <v>417</v>
      </c>
      <c r="Q28" s="467">
        <v>40651</v>
      </c>
      <c r="R28" s="433"/>
      <c r="S28" s="714"/>
      <c r="T28" s="714"/>
      <c r="U28" s="715"/>
      <c r="V28" s="716" t="s">
        <v>328</v>
      </c>
      <c r="W28" s="518">
        <v>53833</v>
      </c>
      <c r="X28" s="647">
        <v>357</v>
      </c>
      <c r="Y28" s="518">
        <v>4763</v>
      </c>
      <c r="Z28" s="518">
        <v>457</v>
      </c>
      <c r="AA28" s="704"/>
      <c r="AB28" s="705"/>
      <c r="AC28" s="417"/>
      <c r="AD28" s="705"/>
      <c r="AE28" s="691"/>
      <c r="AF28" s="706"/>
      <c r="AG28" s="707"/>
      <c r="AH28" s="708"/>
      <c r="AI28" s="709"/>
      <c r="AJ28" s="257"/>
    </row>
    <row r="29" spans="1:36" ht="24" customHeight="1">
      <c r="A29" s="527">
        <v>24</v>
      </c>
      <c r="B29" s="713" t="s">
        <v>275</v>
      </c>
      <c r="C29" s="710" t="s">
        <v>19</v>
      </c>
      <c r="D29" s="629" t="s">
        <v>22</v>
      </c>
      <c r="E29" s="629" t="s">
        <v>87</v>
      </c>
      <c r="F29" s="629" t="s">
        <v>225</v>
      </c>
      <c r="G29" s="600" t="s">
        <v>196</v>
      </c>
      <c r="H29" s="630" t="s">
        <v>76</v>
      </c>
      <c r="I29" s="631"/>
      <c r="J29" s="717" t="s">
        <v>132</v>
      </c>
      <c r="K29" s="518">
        <v>1591</v>
      </c>
      <c r="L29" s="522" t="s">
        <v>418</v>
      </c>
      <c r="M29" s="467">
        <v>40529</v>
      </c>
      <c r="N29" s="518">
        <v>21970</v>
      </c>
      <c r="O29" s="683" t="s">
        <v>8</v>
      </c>
      <c r="P29" s="466" t="s">
        <v>417</v>
      </c>
      <c r="Q29" s="53">
        <v>40529</v>
      </c>
      <c r="R29" s="262"/>
      <c r="S29" s="710"/>
      <c r="T29" s="351"/>
      <c r="U29" s="718"/>
      <c r="V29" s="716" t="s">
        <v>419</v>
      </c>
      <c r="W29" s="632">
        <v>10714</v>
      </c>
      <c r="X29" s="647">
        <v>460</v>
      </c>
      <c r="Y29" s="518">
        <v>1216</v>
      </c>
      <c r="Z29" s="632">
        <v>503</v>
      </c>
      <c r="AA29" s="704"/>
      <c r="AB29" s="705"/>
      <c r="AC29" s="417"/>
      <c r="AD29" s="705"/>
      <c r="AE29" s="691"/>
      <c r="AF29" s="706"/>
      <c r="AG29" s="707"/>
      <c r="AH29" s="708"/>
      <c r="AI29" s="709"/>
      <c r="AJ29" s="257"/>
    </row>
    <row r="30" spans="1:36" ht="24" customHeight="1">
      <c r="A30" s="527">
        <v>25</v>
      </c>
      <c r="B30" s="719" t="s">
        <v>275</v>
      </c>
      <c r="C30" s="923" t="s">
        <v>26</v>
      </c>
      <c r="D30" s="720" t="s">
        <v>22</v>
      </c>
      <c r="E30" s="720"/>
      <c r="F30" s="720" t="s">
        <v>225</v>
      </c>
      <c r="G30" s="721" t="s">
        <v>201</v>
      </c>
      <c r="H30" s="722" t="s">
        <v>76</v>
      </c>
      <c r="I30" s="723"/>
      <c r="J30" s="720" t="s">
        <v>326</v>
      </c>
      <c r="K30" s="724">
        <v>2476</v>
      </c>
      <c r="L30" s="725" t="s">
        <v>420</v>
      </c>
      <c r="M30" s="726">
        <v>39195</v>
      </c>
      <c r="N30" s="724">
        <v>16020</v>
      </c>
      <c r="O30" s="727" t="s">
        <v>8</v>
      </c>
      <c r="P30" s="512" t="s">
        <v>417</v>
      </c>
      <c r="Q30" s="488">
        <v>39195</v>
      </c>
      <c r="R30" s="489"/>
      <c r="S30" s="728"/>
      <c r="T30" s="351"/>
      <c r="U30" s="718"/>
      <c r="V30" s="729" t="s">
        <v>421</v>
      </c>
      <c r="W30" s="730">
        <v>49826</v>
      </c>
      <c r="X30" s="731">
        <v>59</v>
      </c>
      <c r="Y30" s="724">
        <v>794</v>
      </c>
      <c r="Z30" s="730">
        <v>442</v>
      </c>
      <c r="AA30" s="704"/>
      <c r="AB30" s="705"/>
      <c r="AC30" s="417"/>
      <c r="AD30" s="705"/>
      <c r="AE30" s="705"/>
      <c r="AF30" s="706"/>
      <c r="AG30" s="707"/>
      <c r="AH30" s="708"/>
      <c r="AI30" s="709"/>
      <c r="AJ30" s="490"/>
    </row>
    <row r="31" spans="1:36" s="497" customFormat="1" ht="24" customHeight="1">
      <c r="A31" s="527">
        <v>26</v>
      </c>
      <c r="B31" s="682" t="s">
        <v>428</v>
      </c>
      <c r="C31" s="491" t="s">
        <v>19</v>
      </c>
      <c r="D31" s="604" t="s">
        <v>21</v>
      </c>
      <c r="E31" s="604" t="s">
        <v>87</v>
      </c>
      <c r="F31" s="604" t="s">
        <v>225</v>
      </c>
      <c r="G31" s="733" t="s">
        <v>202</v>
      </c>
      <c r="H31" s="601" t="s">
        <v>76</v>
      </c>
      <c r="I31" s="620"/>
      <c r="J31" s="604" t="s">
        <v>451</v>
      </c>
      <c r="K31" s="605">
        <v>1993</v>
      </c>
      <c r="L31" s="740" t="s">
        <v>433</v>
      </c>
      <c r="M31" s="492">
        <v>37490</v>
      </c>
      <c r="N31" s="605">
        <v>23530</v>
      </c>
      <c r="O31" s="741" t="s">
        <v>434</v>
      </c>
      <c r="P31" s="513" t="s">
        <v>435</v>
      </c>
      <c r="Q31" s="492">
        <v>37490</v>
      </c>
      <c r="R31" s="493"/>
      <c r="S31" s="742"/>
      <c r="T31" s="479"/>
      <c r="U31" s="743"/>
      <c r="V31" s="623" t="s">
        <v>419</v>
      </c>
      <c r="W31" s="605">
        <v>88025</v>
      </c>
      <c r="X31" s="744">
        <v>531</v>
      </c>
      <c r="Y31" s="744">
        <v>2707</v>
      </c>
      <c r="Z31" s="745">
        <v>249</v>
      </c>
      <c r="AA31" s="746"/>
      <c r="AB31" s="747"/>
      <c r="AC31" s="494"/>
      <c r="AD31" s="748"/>
      <c r="AE31" s="495"/>
      <c r="AF31" s="749"/>
      <c r="AG31" s="750"/>
      <c r="AH31" s="751"/>
      <c r="AI31" s="752"/>
      <c r="AJ31" s="496"/>
    </row>
    <row r="32" spans="1:36" s="370" customFormat="1" ht="24" customHeight="1">
      <c r="A32" s="527">
        <v>27</v>
      </c>
      <c r="B32" s="598" t="s">
        <v>428</v>
      </c>
      <c r="C32" s="919" t="s">
        <v>25</v>
      </c>
      <c r="D32" s="599" t="s">
        <v>22</v>
      </c>
      <c r="E32" s="599"/>
      <c r="F32" s="599" t="s">
        <v>225</v>
      </c>
      <c r="G32" s="621" t="s">
        <v>201</v>
      </c>
      <c r="H32" s="753" t="s">
        <v>76</v>
      </c>
      <c r="I32" s="754"/>
      <c r="J32" s="599" t="s">
        <v>438</v>
      </c>
      <c r="K32" s="610">
        <v>2497</v>
      </c>
      <c r="L32" s="599" t="s">
        <v>439</v>
      </c>
      <c r="M32" s="498">
        <v>40611</v>
      </c>
      <c r="N32" s="603">
        <v>26380</v>
      </c>
      <c r="O32" s="606" t="s">
        <v>434</v>
      </c>
      <c r="P32" s="508" t="s">
        <v>435</v>
      </c>
      <c r="Q32" s="344">
        <v>40611</v>
      </c>
      <c r="R32" s="484"/>
      <c r="S32" s="755"/>
      <c r="T32" s="499"/>
      <c r="U32" s="756"/>
      <c r="V32" s="609" t="s">
        <v>452</v>
      </c>
      <c r="W32" s="603">
        <v>10477</v>
      </c>
      <c r="X32" s="757"/>
      <c r="Y32" s="757">
        <v>1752</v>
      </c>
      <c r="Z32" s="758">
        <v>568</v>
      </c>
      <c r="AA32" s="759"/>
      <c r="AB32" s="760"/>
      <c r="AC32" s="500"/>
      <c r="AD32" s="761"/>
      <c r="AE32" s="501"/>
      <c r="AF32" s="762"/>
      <c r="AG32" s="763"/>
      <c r="AH32" s="764"/>
      <c r="AI32" s="765"/>
      <c r="AJ32" s="502"/>
    </row>
    <row r="33" spans="1:36" ht="24" customHeight="1">
      <c r="A33" s="527">
        <v>28</v>
      </c>
      <c r="B33" s="732" t="s">
        <v>283</v>
      </c>
      <c r="C33" s="710" t="s">
        <v>19</v>
      </c>
      <c r="D33" s="629" t="s">
        <v>21</v>
      </c>
      <c r="E33" s="629" t="s">
        <v>87</v>
      </c>
      <c r="F33" s="629" t="s">
        <v>225</v>
      </c>
      <c r="G33" s="733" t="s">
        <v>202</v>
      </c>
      <c r="H33" s="630" t="s">
        <v>76</v>
      </c>
      <c r="I33" s="631"/>
      <c r="J33" s="629" t="s">
        <v>396</v>
      </c>
      <c r="K33" s="518">
        <v>1998</v>
      </c>
      <c r="L33" s="629" t="s">
        <v>459</v>
      </c>
      <c r="M33" s="701">
        <v>39912</v>
      </c>
      <c r="N33" s="518">
        <v>16650</v>
      </c>
      <c r="O33" s="683" t="s">
        <v>8</v>
      </c>
      <c r="P33" s="476" t="s">
        <v>397</v>
      </c>
      <c r="Q33" s="467" t="s">
        <v>398</v>
      </c>
      <c r="R33" s="473"/>
      <c r="S33" s="734"/>
      <c r="T33" s="474"/>
      <c r="U33" s="735"/>
      <c r="V33" s="736" t="s">
        <v>399</v>
      </c>
      <c r="W33" s="687">
        <v>79665</v>
      </c>
      <c r="X33" s="687" t="s">
        <v>395</v>
      </c>
      <c r="Y33" s="687">
        <v>2047</v>
      </c>
      <c r="Z33" s="737">
        <v>433</v>
      </c>
      <c r="AA33" s="704"/>
      <c r="AB33" s="705"/>
      <c r="AC33" s="417"/>
      <c r="AD33" s="705"/>
      <c r="AE33" s="691"/>
      <c r="AF33" s="706"/>
      <c r="AG33" s="707"/>
      <c r="AH33" s="708"/>
      <c r="AI33" s="709"/>
      <c r="AJ33" s="257"/>
    </row>
    <row r="34" spans="1:36" ht="24" customHeight="1">
      <c r="A34" s="527">
        <v>29</v>
      </c>
      <c r="B34" s="732" t="s">
        <v>283</v>
      </c>
      <c r="C34" s="710" t="s">
        <v>19</v>
      </c>
      <c r="D34" s="629" t="s">
        <v>21</v>
      </c>
      <c r="E34" s="629" t="s">
        <v>87</v>
      </c>
      <c r="F34" s="629" t="s">
        <v>225</v>
      </c>
      <c r="G34" s="733" t="s">
        <v>202</v>
      </c>
      <c r="H34" s="630" t="s">
        <v>76</v>
      </c>
      <c r="I34" s="631"/>
      <c r="J34" s="629" t="s">
        <v>400</v>
      </c>
      <c r="K34" s="518">
        <v>1795</v>
      </c>
      <c r="L34" s="629" t="s">
        <v>460</v>
      </c>
      <c r="M34" s="701">
        <v>38182</v>
      </c>
      <c r="N34" s="518">
        <v>12930</v>
      </c>
      <c r="O34" s="683" t="s">
        <v>8</v>
      </c>
      <c r="P34" s="465" t="s">
        <v>397</v>
      </c>
      <c r="Q34" s="467" t="s">
        <v>401</v>
      </c>
      <c r="R34" s="473"/>
      <c r="S34" s="738"/>
      <c r="T34" s="475"/>
      <c r="U34" s="739"/>
      <c r="V34" s="736" t="s">
        <v>402</v>
      </c>
      <c r="W34" s="687">
        <v>160906</v>
      </c>
      <c r="X34" s="687">
        <v>456</v>
      </c>
      <c r="Y34" s="687">
        <v>1859</v>
      </c>
      <c r="Z34" s="737">
        <v>292</v>
      </c>
      <c r="AA34" s="704"/>
      <c r="AB34" s="705"/>
      <c r="AC34" s="417"/>
      <c r="AD34" s="705"/>
      <c r="AE34" s="691"/>
      <c r="AF34" s="706"/>
      <c r="AG34" s="707"/>
      <c r="AH34" s="708"/>
      <c r="AI34" s="709"/>
      <c r="AJ34" s="257"/>
    </row>
    <row r="35" spans="1:36" ht="24" customHeight="1">
      <c r="A35" s="527">
        <v>30</v>
      </c>
      <c r="B35" s="732" t="s">
        <v>283</v>
      </c>
      <c r="C35" s="710" t="s">
        <v>25</v>
      </c>
      <c r="D35" s="629" t="s">
        <v>22</v>
      </c>
      <c r="E35" s="629"/>
      <c r="F35" s="629" t="s">
        <v>225</v>
      </c>
      <c r="G35" s="621" t="s">
        <v>201</v>
      </c>
      <c r="H35" s="630" t="s">
        <v>76</v>
      </c>
      <c r="I35" s="631"/>
      <c r="J35" s="629" t="s">
        <v>326</v>
      </c>
      <c r="K35" s="518">
        <v>2497</v>
      </c>
      <c r="L35" s="522" t="s">
        <v>403</v>
      </c>
      <c r="M35" s="467" t="s">
        <v>450</v>
      </c>
      <c r="N35" s="518">
        <v>15450</v>
      </c>
      <c r="O35" s="683" t="s">
        <v>8</v>
      </c>
      <c r="P35" s="466" t="s">
        <v>397</v>
      </c>
      <c r="Q35" s="467" t="s">
        <v>404</v>
      </c>
      <c r="R35" s="473"/>
      <c r="S35" s="734"/>
      <c r="T35" s="474"/>
      <c r="U35" s="735"/>
      <c r="V35" s="736" t="s">
        <v>405</v>
      </c>
      <c r="W35" s="687">
        <v>37161</v>
      </c>
      <c r="X35" s="687">
        <v>78</v>
      </c>
      <c r="Y35" s="687">
        <v>489</v>
      </c>
      <c r="Z35" s="737">
        <v>288</v>
      </c>
      <c r="AA35" s="704"/>
      <c r="AB35" s="705"/>
      <c r="AC35" s="417"/>
      <c r="AD35" s="705"/>
      <c r="AE35" s="691"/>
      <c r="AF35" s="706"/>
      <c r="AG35" s="707"/>
      <c r="AH35" s="708"/>
      <c r="AI35" s="709"/>
      <c r="AJ35" s="257"/>
    </row>
    <row r="36" spans="1:36" ht="24" customHeight="1">
      <c r="A36" s="527">
        <v>31</v>
      </c>
      <c r="B36" s="626" t="s">
        <v>278</v>
      </c>
      <c r="C36" s="920" t="s">
        <v>19</v>
      </c>
      <c r="D36" s="628" t="s">
        <v>21</v>
      </c>
      <c r="E36" s="628" t="s">
        <v>87</v>
      </c>
      <c r="F36" s="629" t="s">
        <v>225</v>
      </c>
      <c r="G36" s="600" t="s">
        <v>202</v>
      </c>
      <c r="H36" s="630" t="s">
        <v>76</v>
      </c>
      <c r="I36" s="631"/>
      <c r="J36" s="504" t="s">
        <v>213</v>
      </c>
      <c r="K36" s="632">
        <v>1998</v>
      </c>
      <c r="L36" s="629" t="s">
        <v>422</v>
      </c>
      <c r="M36" s="341">
        <v>40290</v>
      </c>
      <c r="N36" s="351">
        <v>24970</v>
      </c>
      <c r="O36" s="683" t="s">
        <v>8</v>
      </c>
      <c r="P36" s="508" t="s">
        <v>423</v>
      </c>
      <c r="Q36" s="53">
        <v>40290</v>
      </c>
      <c r="R36" s="262"/>
      <c r="S36" s="634"/>
      <c r="T36" s="288"/>
      <c r="U36" s="635"/>
      <c r="V36" s="636" t="s">
        <v>424</v>
      </c>
      <c r="W36" s="632">
        <v>72402</v>
      </c>
      <c r="X36" s="926">
        <v>218</v>
      </c>
      <c r="Y36" s="637">
        <v>5251</v>
      </c>
      <c r="Z36" s="638">
        <v>323</v>
      </c>
      <c r="AA36" s="768"/>
      <c r="AB36" s="691"/>
      <c r="AC36" s="416"/>
      <c r="AD36" s="691"/>
      <c r="AE36" s="692"/>
      <c r="AF36" s="693"/>
      <c r="AG36" s="694"/>
      <c r="AH36" s="695"/>
      <c r="AI36" s="629"/>
      <c r="AJ36" s="257"/>
    </row>
    <row r="37" spans="1:36" ht="24" customHeight="1">
      <c r="A37" s="527">
        <v>32</v>
      </c>
      <c r="B37" s="626" t="s">
        <v>278</v>
      </c>
      <c r="C37" s="920" t="s">
        <v>26</v>
      </c>
      <c r="D37" s="628" t="s">
        <v>22</v>
      </c>
      <c r="E37" s="628"/>
      <c r="F37" s="629" t="s">
        <v>225</v>
      </c>
      <c r="G37" s="600" t="s">
        <v>201</v>
      </c>
      <c r="H37" s="630" t="s">
        <v>76</v>
      </c>
      <c r="I37" s="631"/>
      <c r="J37" s="504" t="s">
        <v>425</v>
      </c>
      <c r="K37" s="632">
        <v>2497</v>
      </c>
      <c r="L37" s="629" t="s">
        <v>426</v>
      </c>
      <c r="M37" s="341">
        <v>40581</v>
      </c>
      <c r="N37" s="351">
        <v>22080</v>
      </c>
      <c r="O37" s="683" t="s">
        <v>8</v>
      </c>
      <c r="P37" s="508" t="s">
        <v>423</v>
      </c>
      <c r="Q37" s="53">
        <v>40583</v>
      </c>
      <c r="R37" s="262"/>
      <c r="S37" s="634"/>
      <c r="T37" s="288"/>
      <c r="U37" s="635"/>
      <c r="V37" s="636" t="s">
        <v>427</v>
      </c>
      <c r="W37" s="632">
        <v>49431</v>
      </c>
      <c r="X37" s="926">
        <v>431</v>
      </c>
      <c r="Y37" s="637">
        <v>3578</v>
      </c>
      <c r="Z37" s="638">
        <v>332</v>
      </c>
      <c r="AA37" s="769"/>
      <c r="AB37" s="770"/>
      <c r="AC37" s="350"/>
      <c r="AD37" s="771"/>
      <c r="AE37" s="692"/>
      <c r="AF37" s="693"/>
      <c r="AG37" s="694"/>
      <c r="AH37" s="695"/>
      <c r="AI37" s="629"/>
      <c r="AJ37" s="257"/>
    </row>
    <row r="38" spans="1:36" s="362" customFormat="1" ht="24" customHeight="1">
      <c r="A38" s="390">
        <v>33</v>
      </c>
      <c r="B38" s="772" t="s">
        <v>279</v>
      </c>
      <c r="C38" s="418" t="s">
        <v>19</v>
      </c>
      <c r="D38" s="773" t="s">
        <v>21</v>
      </c>
      <c r="E38" s="773" t="s">
        <v>87</v>
      </c>
      <c r="F38" s="773" t="s">
        <v>225</v>
      </c>
      <c r="G38" s="774" t="s">
        <v>196</v>
      </c>
      <c r="H38" s="775" t="s">
        <v>76</v>
      </c>
      <c r="I38" s="776"/>
      <c r="J38" s="773" t="s">
        <v>294</v>
      </c>
      <c r="K38" s="777">
        <v>1998</v>
      </c>
      <c r="L38" s="778" t="s">
        <v>321</v>
      </c>
      <c r="M38" s="419">
        <v>41137</v>
      </c>
      <c r="N38" s="779">
        <v>29586</v>
      </c>
      <c r="O38" s="940" t="s">
        <v>206</v>
      </c>
      <c r="P38" s="514" t="s">
        <v>322</v>
      </c>
      <c r="Q38" s="419">
        <v>41137</v>
      </c>
      <c r="R38" s="420"/>
      <c r="S38" s="734"/>
      <c r="T38" s="421"/>
      <c r="U38" s="780"/>
      <c r="V38" s="927" t="s">
        <v>325</v>
      </c>
      <c r="W38" s="777">
        <v>10000</v>
      </c>
      <c r="X38" s="928">
        <v>0</v>
      </c>
      <c r="Y38" s="929">
        <v>1080</v>
      </c>
      <c r="Z38" s="929">
        <v>243</v>
      </c>
      <c r="AA38" s="781"/>
      <c r="AB38" s="782"/>
      <c r="AC38" s="373"/>
      <c r="AD38" s="783"/>
      <c r="AE38" s="360"/>
      <c r="AF38" s="784"/>
      <c r="AG38" s="547"/>
      <c r="AH38" s="548"/>
      <c r="AI38" s="785"/>
      <c r="AJ38" s="361"/>
    </row>
    <row r="39" spans="1:36" s="370" customFormat="1" ht="24" customHeight="1">
      <c r="A39" s="526">
        <v>34</v>
      </c>
      <c r="B39" s="786" t="s">
        <v>279</v>
      </c>
      <c r="C39" s="918" t="s">
        <v>19</v>
      </c>
      <c r="D39" s="588" t="s">
        <v>21</v>
      </c>
      <c r="E39" s="588" t="s">
        <v>87</v>
      </c>
      <c r="F39" s="588" t="s">
        <v>225</v>
      </c>
      <c r="G39" s="589" t="s">
        <v>202</v>
      </c>
      <c r="H39" s="590" t="s">
        <v>76</v>
      </c>
      <c r="I39" s="787"/>
      <c r="J39" s="588" t="s">
        <v>323</v>
      </c>
      <c r="K39" s="592">
        <v>1997</v>
      </c>
      <c r="L39" s="593" t="s">
        <v>324</v>
      </c>
      <c r="M39" s="413">
        <v>36276</v>
      </c>
      <c r="N39" s="788">
        <v>15000</v>
      </c>
      <c r="O39" s="556" t="s">
        <v>79</v>
      </c>
      <c r="P39" s="506" t="s">
        <v>322</v>
      </c>
      <c r="Q39" s="366">
        <v>38154</v>
      </c>
      <c r="R39" s="367">
        <v>41138</v>
      </c>
      <c r="S39" s="557"/>
      <c r="T39" s="368"/>
      <c r="U39" s="558"/>
      <c r="V39" s="559" t="s">
        <v>329</v>
      </c>
      <c r="W39" s="555">
        <v>170000</v>
      </c>
      <c r="X39" s="930">
        <v>900</v>
      </c>
      <c r="Y39" s="554">
        <v>3800</v>
      </c>
      <c r="Z39" s="554">
        <v>240</v>
      </c>
      <c r="AA39" s="790">
        <v>41138</v>
      </c>
      <c r="AB39" s="791" t="s">
        <v>209</v>
      </c>
      <c r="AC39" s="372" t="s">
        <v>210</v>
      </c>
      <c r="AD39" s="792">
        <v>386</v>
      </c>
      <c r="AE39" s="415" t="s">
        <v>224</v>
      </c>
      <c r="AF39" s="793">
        <v>0</v>
      </c>
      <c r="AG39" s="794" t="s">
        <v>19</v>
      </c>
      <c r="AH39" s="795" t="s">
        <v>330</v>
      </c>
      <c r="AI39" s="789" t="s">
        <v>321</v>
      </c>
      <c r="AJ39" s="369"/>
    </row>
    <row r="40" spans="1:36" s="370" customFormat="1" ht="24" customHeight="1">
      <c r="A40" s="527">
        <v>35</v>
      </c>
      <c r="B40" s="796" t="s">
        <v>279</v>
      </c>
      <c r="C40" s="407" t="s">
        <v>25</v>
      </c>
      <c r="D40" s="797" t="s">
        <v>22</v>
      </c>
      <c r="E40" s="797"/>
      <c r="F40" s="797" t="s">
        <v>225</v>
      </c>
      <c r="G40" s="621" t="s">
        <v>201</v>
      </c>
      <c r="H40" s="798" t="s">
        <v>76</v>
      </c>
      <c r="I40" s="799"/>
      <c r="J40" s="797" t="s">
        <v>326</v>
      </c>
      <c r="K40" s="800">
        <v>2497</v>
      </c>
      <c r="L40" s="801" t="s">
        <v>327</v>
      </c>
      <c r="M40" s="426">
        <v>40266</v>
      </c>
      <c r="N40" s="802">
        <v>21414</v>
      </c>
      <c r="O40" s="941" t="s">
        <v>206</v>
      </c>
      <c r="P40" s="515" t="s">
        <v>322</v>
      </c>
      <c r="Q40" s="427">
        <v>40266</v>
      </c>
      <c r="R40" s="428"/>
      <c r="S40" s="803"/>
      <c r="T40" s="429"/>
      <c r="U40" s="804"/>
      <c r="V40" s="935" t="s">
        <v>328</v>
      </c>
      <c r="W40" s="805">
        <v>30000</v>
      </c>
      <c r="X40" s="936">
        <v>500</v>
      </c>
      <c r="Y40" s="800">
        <v>1300</v>
      </c>
      <c r="Z40" s="800">
        <v>517</v>
      </c>
      <c r="AA40" s="806"/>
      <c r="AB40" s="807"/>
      <c r="AC40" s="430"/>
      <c r="AD40" s="808"/>
      <c r="AE40" s="431"/>
      <c r="AF40" s="809"/>
      <c r="AG40" s="810"/>
      <c r="AH40" s="811"/>
      <c r="AI40" s="812"/>
      <c r="AJ40" s="432"/>
    </row>
    <row r="41" spans="1:36" s="434" customFormat="1" ht="24" customHeight="1">
      <c r="A41" s="527">
        <v>36</v>
      </c>
      <c r="B41" s="732" t="s">
        <v>465</v>
      </c>
      <c r="C41" s="710" t="s">
        <v>19</v>
      </c>
      <c r="D41" s="629" t="s">
        <v>21</v>
      </c>
      <c r="E41" s="629" t="s">
        <v>87</v>
      </c>
      <c r="F41" s="629" t="s">
        <v>225</v>
      </c>
      <c r="G41" s="600" t="s">
        <v>202</v>
      </c>
      <c r="H41" s="630" t="s">
        <v>76</v>
      </c>
      <c r="I41" s="813"/>
      <c r="J41" s="629" t="s">
        <v>97</v>
      </c>
      <c r="K41" s="814">
        <v>1998</v>
      </c>
      <c r="L41" s="629" t="s">
        <v>335</v>
      </c>
      <c r="M41" s="467">
        <v>38810</v>
      </c>
      <c r="N41" s="814">
        <v>23230</v>
      </c>
      <c r="O41" s="741" t="s">
        <v>8</v>
      </c>
      <c r="P41" s="476" t="s">
        <v>336</v>
      </c>
      <c r="Q41" s="467">
        <v>38778</v>
      </c>
      <c r="R41" s="433"/>
      <c r="S41" s="815"/>
      <c r="T41" s="425"/>
      <c r="U41" s="816"/>
      <c r="V41" s="931" t="s">
        <v>337</v>
      </c>
      <c r="W41" s="518">
        <v>98120</v>
      </c>
      <c r="X41" s="700">
        <v>400</v>
      </c>
      <c r="Y41" s="518">
        <v>2278</v>
      </c>
      <c r="Z41" s="638">
        <v>314</v>
      </c>
      <c r="AA41" s="817"/>
      <c r="AB41" s="691"/>
      <c r="AC41" s="416"/>
      <c r="AD41" s="818"/>
      <c r="AE41" s="691"/>
      <c r="AF41" s="693"/>
      <c r="AG41" s="694"/>
      <c r="AH41" s="695"/>
      <c r="AI41" s="696"/>
      <c r="AJ41" s="257"/>
    </row>
    <row r="42" spans="1:36" ht="24" customHeight="1">
      <c r="A42" s="527">
        <v>37</v>
      </c>
      <c r="B42" s="626" t="s">
        <v>465</v>
      </c>
      <c r="C42" s="920" t="s">
        <v>26</v>
      </c>
      <c r="D42" s="629" t="s">
        <v>22</v>
      </c>
      <c r="E42" s="629"/>
      <c r="F42" s="629" t="s">
        <v>225</v>
      </c>
      <c r="G42" s="621" t="s">
        <v>201</v>
      </c>
      <c r="H42" s="630" t="s">
        <v>76</v>
      </c>
      <c r="I42" s="813"/>
      <c r="J42" s="629" t="s">
        <v>338</v>
      </c>
      <c r="K42" s="814">
        <v>2902</v>
      </c>
      <c r="L42" s="628" t="s">
        <v>339</v>
      </c>
      <c r="M42" s="467">
        <v>38902</v>
      </c>
      <c r="N42" s="814">
        <v>15710</v>
      </c>
      <c r="O42" s="606" t="s">
        <v>8</v>
      </c>
      <c r="P42" s="466" t="s">
        <v>336</v>
      </c>
      <c r="Q42" s="467">
        <v>38866</v>
      </c>
      <c r="R42" s="262"/>
      <c r="S42" s="819"/>
      <c r="T42" s="351"/>
      <c r="U42" s="816"/>
      <c r="V42" s="931" t="s">
        <v>340</v>
      </c>
      <c r="W42" s="518">
        <v>24582</v>
      </c>
      <c r="X42" s="700">
        <v>100</v>
      </c>
      <c r="Y42" s="518">
        <v>343</v>
      </c>
      <c r="Z42" s="638">
        <v>401</v>
      </c>
      <c r="AA42" s="817"/>
      <c r="AB42" s="691"/>
      <c r="AC42" s="416"/>
      <c r="AD42" s="818"/>
      <c r="AE42" s="692"/>
      <c r="AF42" s="693"/>
      <c r="AG42" s="694"/>
      <c r="AH42" s="695"/>
      <c r="AI42" s="696"/>
      <c r="AJ42" s="257"/>
    </row>
    <row r="43" spans="1:36" ht="24" customHeight="1">
      <c r="A43" s="527">
        <v>38</v>
      </c>
      <c r="B43" s="626" t="s">
        <v>281</v>
      </c>
      <c r="C43" s="920" t="s">
        <v>19</v>
      </c>
      <c r="D43" s="629" t="s">
        <v>21</v>
      </c>
      <c r="E43" s="629" t="s">
        <v>87</v>
      </c>
      <c r="F43" s="629" t="s">
        <v>225</v>
      </c>
      <c r="G43" s="600" t="s">
        <v>196</v>
      </c>
      <c r="H43" s="630" t="s">
        <v>76</v>
      </c>
      <c r="I43" s="631"/>
      <c r="J43" s="504" t="s">
        <v>330</v>
      </c>
      <c r="K43" s="518">
        <v>1999</v>
      </c>
      <c r="L43" s="522" t="s">
        <v>371</v>
      </c>
      <c r="M43" s="467">
        <v>40834</v>
      </c>
      <c r="N43" s="351">
        <v>31040</v>
      </c>
      <c r="O43" s="606" t="s">
        <v>8</v>
      </c>
      <c r="P43" s="466" t="s">
        <v>372</v>
      </c>
      <c r="Q43" s="53">
        <v>40834</v>
      </c>
      <c r="R43" s="262"/>
      <c r="S43" s="634"/>
      <c r="T43" s="288"/>
      <c r="U43" s="635"/>
      <c r="V43" s="636" t="s">
        <v>373</v>
      </c>
      <c r="W43" s="632">
        <v>19900</v>
      </c>
      <c r="X43" s="926">
        <v>1485</v>
      </c>
      <c r="Y43" s="637">
        <v>3632</v>
      </c>
      <c r="Z43" s="638">
        <v>557</v>
      </c>
      <c r="AA43" s="817"/>
      <c r="AB43" s="691"/>
      <c r="AC43" s="416"/>
      <c r="AD43" s="691"/>
      <c r="AE43" s="692"/>
      <c r="AF43" s="693"/>
      <c r="AG43" s="694"/>
      <c r="AH43" s="695"/>
      <c r="AI43" s="696"/>
      <c r="AJ43" s="257"/>
    </row>
    <row r="44" spans="1:36" ht="24" customHeight="1">
      <c r="A44" s="527">
        <v>39</v>
      </c>
      <c r="B44" s="626" t="s">
        <v>281</v>
      </c>
      <c r="C44" s="920" t="s">
        <v>25</v>
      </c>
      <c r="D44" s="629" t="s">
        <v>22</v>
      </c>
      <c r="E44" s="629"/>
      <c r="F44" s="629" t="s">
        <v>225</v>
      </c>
      <c r="G44" s="621" t="s">
        <v>201</v>
      </c>
      <c r="H44" s="630" t="s">
        <v>76</v>
      </c>
      <c r="I44" s="631"/>
      <c r="J44" s="504" t="s">
        <v>296</v>
      </c>
      <c r="K44" s="518">
        <v>2497</v>
      </c>
      <c r="L44" s="522" t="s">
        <v>374</v>
      </c>
      <c r="M44" s="467">
        <v>39862</v>
      </c>
      <c r="N44" s="351">
        <v>20200</v>
      </c>
      <c r="O44" s="606" t="s">
        <v>8</v>
      </c>
      <c r="P44" s="466" t="s">
        <v>372</v>
      </c>
      <c r="Q44" s="53">
        <v>39862</v>
      </c>
      <c r="R44" s="262"/>
      <c r="S44" s="634"/>
      <c r="T44" s="288"/>
      <c r="U44" s="635"/>
      <c r="V44" s="636" t="s">
        <v>375</v>
      </c>
      <c r="W44" s="632">
        <v>27000</v>
      </c>
      <c r="X44" s="926">
        <v>1925</v>
      </c>
      <c r="Y44" s="637">
        <v>971</v>
      </c>
      <c r="Z44" s="638">
        <v>549</v>
      </c>
      <c r="AA44" s="817"/>
      <c r="AB44" s="691"/>
      <c r="AC44" s="416"/>
      <c r="AD44" s="691"/>
      <c r="AE44" s="692"/>
      <c r="AF44" s="693"/>
      <c r="AG44" s="694"/>
      <c r="AH44" s="695"/>
      <c r="AI44" s="696"/>
      <c r="AJ44" s="257"/>
    </row>
    <row r="45" spans="1:36" s="440" customFormat="1" ht="24" customHeight="1">
      <c r="A45" s="527">
        <v>40</v>
      </c>
      <c r="B45" s="821" t="s">
        <v>290</v>
      </c>
      <c r="C45" s="435" t="s">
        <v>19</v>
      </c>
      <c r="D45" s="376" t="s">
        <v>21</v>
      </c>
      <c r="E45" s="376" t="s">
        <v>87</v>
      </c>
      <c r="F45" s="376" t="s">
        <v>225</v>
      </c>
      <c r="G45" s="822" t="s">
        <v>196</v>
      </c>
      <c r="H45" s="823" t="s">
        <v>76</v>
      </c>
      <c r="I45" s="824"/>
      <c r="J45" s="376" t="s">
        <v>294</v>
      </c>
      <c r="K45" s="825">
        <v>1999</v>
      </c>
      <c r="L45" s="826" t="s">
        <v>342</v>
      </c>
      <c r="M45" s="436">
        <v>40760</v>
      </c>
      <c r="N45" s="827">
        <v>28840</v>
      </c>
      <c r="O45" s="606" t="s">
        <v>8</v>
      </c>
      <c r="P45" s="516" t="s">
        <v>304</v>
      </c>
      <c r="Q45" s="436">
        <v>40760</v>
      </c>
      <c r="R45" s="437"/>
      <c r="S45" s="828"/>
      <c r="T45" s="438"/>
      <c r="U45" s="829"/>
      <c r="V45" s="932" t="s">
        <v>343</v>
      </c>
      <c r="W45" s="825">
        <v>10610</v>
      </c>
      <c r="X45" s="933">
        <v>0</v>
      </c>
      <c r="Y45" s="934">
        <v>1800</v>
      </c>
      <c r="Z45" s="745">
        <v>135</v>
      </c>
      <c r="AA45" s="830"/>
      <c r="AB45" s="831"/>
      <c r="AC45" s="412"/>
      <c r="AD45" s="832"/>
      <c r="AE45" s="405"/>
      <c r="AF45" s="833"/>
      <c r="AG45" s="834"/>
      <c r="AH45" s="835"/>
      <c r="AI45" s="826"/>
      <c r="AJ45" s="439"/>
    </row>
    <row r="46" spans="1:36" s="441" customFormat="1" ht="24" customHeight="1">
      <c r="A46" s="527">
        <v>41</v>
      </c>
      <c r="B46" s="836" t="s">
        <v>290</v>
      </c>
      <c r="C46" s="503" t="s">
        <v>25</v>
      </c>
      <c r="D46" s="837" t="s">
        <v>20</v>
      </c>
      <c r="E46" s="837"/>
      <c r="F46" s="837" t="s">
        <v>341</v>
      </c>
      <c r="G46" s="621" t="s">
        <v>201</v>
      </c>
      <c r="H46" s="838" t="s">
        <v>76</v>
      </c>
      <c r="I46" s="824"/>
      <c r="J46" s="837" t="s">
        <v>344</v>
      </c>
      <c r="K46" s="839">
        <v>11501</v>
      </c>
      <c r="L46" s="376" t="s">
        <v>345</v>
      </c>
      <c r="M46" s="408">
        <v>37070</v>
      </c>
      <c r="N46" s="840">
        <v>71500</v>
      </c>
      <c r="O46" s="606" t="s">
        <v>8</v>
      </c>
      <c r="P46" s="517" t="s">
        <v>304</v>
      </c>
      <c r="Q46" s="409">
        <v>37070</v>
      </c>
      <c r="R46" s="410"/>
      <c r="S46" s="841"/>
      <c r="T46" s="411"/>
      <c r="U46" s="842"/>
      <c r="V46" s="937" t="s">
        <v>346</v>
      </c>
      <c r="W46" s="843">
        <v>42660</v>
      </c>
      <c r="X46" s="938">
        <v>874</v>
      </c>
      <c r="Y46" s="839">
        <v>2845</v>
      </c>
      <c r="Z46" s="939">
        <v>284</v>
      </c>
      <c r="AA46" s="844"/>
      <c r="AB46" s="845"/>
      <c r="AC46" s="412"/>
      <c r="AD46" s="846"/>
      <c r="AE46" s="405"/>
      <c r="AF46" s="847"/>
      <c r="AG46" s="834"/>
      <c r="AH46" s="835"/>
      <c r="AI46" s="848"/>
      <c r="AJ46" s="406"/>
    </row>
    <row r="47" spans="1:36" s="441" customFormat="1" ht="24" customHeight="1">
      <c r="A47" s="527">
        <v>42</v>
      </c>
      <c r="B47" s="849" t="s">
        <v>290</v>
      </c>
      <c r="C47" s="924" t="s">
        <v>26</v>
      </c>
      <c r="D47" s="850" t="s">
        <v>22</v>
      </c>
      <c r="E47" s="850"/>
      <c r="F47" s="850" t="s">
        <v>225</v>
      </c>
      <c r="G47" s="621" t="s">
        <v>201</v>
      </c>
      <c r="H47" s="851" t="s">
        <v>76</v>
      </c>
      <c r="I47" s="824"/>
      <c r="J47" s="850" t="s">
        <v>347</v>
      </c>
      <c r="K47" s="852">
        <v>2476</v>
      </c>
      <c r="L47" s="850" t="s">
        <v>348</v>
      </c>
      <c r="M47" s="442">
        <v>38132</v>
      </c>
      <c r="N47" s="853">
        <v>10430</v>
      </c>
      <c r="O47" s="606" t="s">
        <v>8</v>
      </c>
      <c r="P47" s="517" t="s">
        <v>304</v>
      </c>
      <c r="Q47" s="409">
        <v>38132</v>
      </c>
      <c r="R47" s="410"/>
      <c r="S47" s="841"/>
      <c r="T47" s="411"/>
      <c r="U47" s="842"/>
      <c r="V47" s="937" t="s">
        <v>349</v>
      </c>
      <c r="W47" s="843">
        <v>26430</v>
      </c>
      <c r="X47" s="938">
        <v>583</v>
      </c>
      <c r="Y47" s="839">
        <v>973</v>
      </c>
      <c r="Z47" s="939">
        <v>266</v>
      </c>
      <c r="AA47" s="854"/>
      <c r="AB47" s="855"/>
      <c r="AC47" s="412"/>
      <c r="AD47" s="846"/>
      <c r="AE47" s="443"/>
      <c r="AF47" s="847"/>
      <c r="AG47" s="834"/>
      <c r="AH47" s="835"/>
      <c r="AI47" s="856"/>
      <c r="AJ47" s="406"/>
    </row>
    <row r="48" spans="1:36" s="370" customFormat="1" ht="24" customHeight="1">
      <c r="A48" s="527">
        <v>43</v>
      </c>
      <c r="B48" s="626" t="s">
        <v>291</v>
      </c>
      <c r="C48" s="920" t="s">
        <v>19</v>
      </c>
      <c r="D48" s="628" t="s">
        <v>22</v>
      </c>
      <c r="E48" s="628" t="s">
        <v>87</v>
      </c>
      <c r="F48" s="629" t="s">
        <v>225</v>
      </c>
      <c r="G48" s="600" t="s">
        <v>441</v>
      </c>
      <c r="H48" s="630" t="s">
        <v>76</v>
      </c>
      <c r="I48" s="631"/>
      <c r="J48" s="504" t="s">
        <v>442</v>
      </c>
      <c r="K48" s="632">
        <v>1496</v>
      </c>
      <c r="L48" s="629" t="s">
        <v>443</v>
      </c>
      <c r="M48" s="341">
        <v>37695</v>
      </c>
      <c r="N48" s="351">
        <v>13890</v>
      </c>
      <c r="O48" s="633" t="s">
        <v>8</v>
      </c>
      <c r="P48" s="508" t="s">
        <v>444</v>
      </c>
      <c r="Q48" s="53">
        <v>37695</v>
      </c>
      <c r="R48" s="262"/>
      <c r="S48" s="634"/>
      <c r="T48" s="288"/>
      <c r="U48" s="635"/>
      <c r="V48" s="636" t="s">
        <v>445</v>
      </c>
      <c r="W48" s="632">
        <v>59500</v>
      </c>
      <c r="X48" s="926">
        <v>200</v>
      </c>
      <c r="Y48" s="637">
        <v>316</v>
      </c>
      <c r="Z48" s="638">
        <v>193</v>
      </c>
      <c r="AA48" s="817"/>
      <c r="AB48" s="770"/>
      <c r="AC48" s="350"/>
      <c r="AD48" s="771"/>
      <c r="AE48" s="692"/>
      <c r="AF48" s="693"/>
      <c r="AG48" s="694"/>
      <c r="AH48" s="695"/>
      <c r="AI48" s="696"/>
      <c r="AJ48" s="257"/>
    </row>
    <row r="49" spans="1:36" s="362" customFormat="1" ht="24" customHeight="1">
      <c r="A49" s="527">
        <v>44</v>
      </c>
      <c r="B49" s="626" t="s">
        <v>291</v>
      </c>
      <c r="C49" s="920" t="s">
        <v>25</v>
      </c>
      <c r="D49" s="628" t="s">
        <v>20</v>
      </c>
      <c r="E49" s="628"/>
      <c r="F49" s="628" t="s">
        <v>453</v>
      </c>
      <c r="G49" s="600" t="s">
        <v>454</v>
      </c>
      <c r="H49" s="630" t="s">
        <v>76</v>
      </c>
      <c r="I49" s="631"/>
      <c r="J49" s="504" t="s">
        <v>447</v>
      </c>
      <c r="K49" s="632">
        <v>10960</v>
      </c>
      <c r="L49" s="629" t="s">
        <v>448</v>
      </c>
      <c r="M49" s="341">
        <v>40437</v>
      </c>
      <c r="N49" s="351">
        <v>131350</v>
      </c>
      <c r="O49" s="633" t="s">
        <v>8</v>
      </c>
      <c r="P49" s="508" t="s">
        <v>444</v>
      </c>
      <c r="Q49" s="53">
        <v>40437</v>
      </c>
      <c r="R49" s="262"/>
      <c r="S49" s="634"/>
      <c r="T49" s="288"/>
      <c r="U49" s="635"/>
      <c r="V49" s="636" t="s">
        <v>365</v>
      </c>
      <c r="W49" s="632">
        <v>24636</v>
      </c>
      <c r="X49" s="926">
        <v>600</v>
      </c>
      <c r="Y49" s="637">
        <v>7980</v>
      </c>
      <c r="Z49" s="638">
        <v>483</v>
      </c>
      <c r="AA49" s="817"/>
      <c r="AB49" s="770"/>
      <c r="AC49" s="350"/>
      <c r="AD49" s="771"/>
      <c r="AE49" s="692"/>
      <c r="AF49" s="693"/>
      <c r="AG49" s="694"/>
      <c r="AH49" s="695"/>
      <c r="AI49" s="696"/>
      <c r="AJ49" s="257"/>
    </row>
    <row r="50" spans="1:36" ht="24" customHeight="1">
      <c r="A50" s="527">
        <v>45</v>
      </c>
      <c r="B50" s="857" t="s">
        <v>292</v>
      </c>
      <c r="C50" s="920" t="s">
        <v>19</v>
      </c>
      <c r="D50" s="628" t="s">
        <v>22</v>
      </c>
      <c r="E50" s="628" t="s">
        <v>87</v>
      </c>
      <c r="F50" s="376" t="s">
        <v>225</v>
      </c>
      <c r="G50" s="600" t="s">
        <v>202</v>
      </c>
      <c r="H50" s="630" t="s">
        <v>76</v>
      </c>
      <c r="I50" s="631"/>
      <c r="J50" s="504" t="s">
        <v>357</v>
      </c>
      <c r="K50" s="632">
        <v>1498</v>
      </c>
      <c r="L50" s="858" t="s">
        <v>358</v>
      </c>
      <c r="M50" s="341">
        <v>36736</v>
      </c>
      <c r="N50" s="351">
        <v>8440</v>
      </c>
      <c r="O50" s="633" t="s">
        <v>8</v>
      </c>
      <c r="P50" s="508" t="s">
        <v>359</v>
      </c>
      <c r="Q50" s="53">
        <v>36736</v>
      </c>
      <c r="R50" s="262"/>
      <c r="S50" s="634"/>
      <c r="T50" s="288"/>
      <c r="U50" s="635"/>
      <c r="V50" s="636" t="s">
        <v>360</v>
      </c>
      <c r="W50" s="632">
        <v>98605</v>
      </c>
      <c r="X50" s="926">
        <v>250</v>
      </c>
      <c r="Y50" s="637">
        <v>1941</v>
      </c>
      <c r="Z50" s="638">
        <v>184</v>
      </c>
      <c r="AA50" s="817"/>
      <c r="AB50" s="770"/>
      <c r="AC50" s="350"/>
      <c r="AD50" s="771"/>
      <c r="AE50" s="692"/>
      <c r="AF50" s="693"/>
      <c r="AG50" s="694"/>
      <c r="AH50" s="695"/>
      <c r="AI50" s="696"/>
      <c r="AJ50" s="257"/>
    </row>
    <row r="51" spans="1:36" ht="24" customHeight="1">
      <c r="A51" s="527">
        <v>46</v>
      </c>
      <c r="B51" s="857" t="s">
        <v>292</v>
      </c>
      <c r="C51" s="920" t="s">
        <v>25</v>
      </c>
      <c r="D51" s="628" t="s">
        <v>20</v>
      </c>
      <c r="E51" s="628"/>
      <c r="F51" s="837" t="s">
        <v>341</v>
      </c>
      <c r="G51" s="621" t="s">
        <v>201</v>
      </c>
      <c r="H51" s="630" t="s">
        <v>76</v>
      </c>
      <c r="I51" s="631"/>
      <c r="J51" s="504" t="s">
        <v>363</v>
      </c>
      <c r="K51" s="632">
        <v>12344</v>
      </c>
      <c r="L51" s="629" t="s">
        <v>364</v>
      </c>
      <c r="M51" s="341">
        <v>40427</v>
      </c>
      <c r="N51" s="351">
        <v>137120</v>
      </c>
      <c r="O51" s="633" t="s">
        <v>8</v>
      </c>
      <c r="P51" s="508" t="s">
        <v>359</v>
      </c>
      <c r="Q51" s="53">
        <v>40427</v>
      </c>
      <c r="R51" s="262"/>
      <c r="S51" s="634"/>
      <c r="T51" s="288"/>
      <c r="U51" s="635"/>
      <c r="V51" s="636" t="s">
        <v>365</v>
      </c>
      <c r="W51" s="632">
        <v>20732</v>
      </c>
      <c r="X51" s="926">
        <v>506</v>
      </c>
      <c r="Y51" s="637">
        <v>7459</v>
      </c>
      <c r="Z51" s="638">
        <v>818</v>
      </c>
      <c r="AA51" s="817"/>
      <c r="AB51" s="770"/>
      <c r="AC51" s="350"/>
      <c r="AD51" s="771"/>
      <c r="AE51" s="692"/>
      <c r="AF51" s="693"/>
      <c r="AG51" s="694"/>
      <c r="AH51" s="695"/>
      <c r="AI51" s="696"/>
      <c r="AJ51" s="257"/>
    </row>
    <row r="52" spans="1:36" ht="24" customHeight="1">
      <c r="A52" s="527">
        <v>47</v>
      </c>
      <c r="B52" s="857" t="s">
        <v>292</v>
      </c>
      <c r="C52" s="920" t="s">
        <v>26</v>
      </c>
      <c r="D52" s="628" t="s">
        <v>22</v>
      </c>
      <c r="E52" s="628"/>
      <c r="F52" s="376" t="s">
        <v>225</v>
      </c>
      <c r="G52" s="621" t="s">
        <v>201</v>
      </c>
      <c r="H52" s="630" t="s">
        <v>76</v>
      </c>
      <c r="I52" s="631"/>
      <c r="J52" s="504" t="s">
        <v>338</v>
      </c>
      <c r="K52" s="632">
        <v>2957</v>
      </c>
      <c r="L52" s="858" t="s">
        <v>361</v>
      </c>
      <c r="M52" s="341">
        <v>37813</v>
      </c>
      <c r="N52" s="351">
        <v>7700</v>
      </c>
      <c r="O52" s="633" t="s">
        <v>8</v>
      </c>
      <c r="P52" s="508" t="s">
        <v>359</v>
      </c>
      <c r="Q52" s="53">
        <v>37813</v>
      </c>
      <c r="R52" s="262"/>
      <c r="S52" s="634"/>
      <c r="T52" s="288"/>
      <c r="U52" s="635"/>
      <c r="V52" s="636" t="s">
        <v>362</v>
      </c>
      <c r="W52" s="632">
        <v>52895</v>
      </c>
      <c r="X52" s="926">
        <v>560</v>
      </c>
      <c r="Y52" s="637">
        <v>377</v>
      </c>
      <c r="Z52" s="638">
        <v>240</v>
      </c>
      <c r="AA52" s="817"/>
      <c r="AB52" s="770"/>
      <c r="AC52" s="350"/>
      <c r="AD52" s="771"/>
      <c r="AE52" s="692"/>
      <c r="AF52" s="693"/>
      <c r="AG52" s="694"/>
      <c r="AH52" s="695"/>
      <c r="AI52" s="696"/>
      <c r="AJ52" s="257"/>
    </row>
    <row r="53" spans="1:36" ht="22.5" customHeight="1">
      <c r="A53" s="391"/>
      <c r="B53" s="626"/>
      <c r="C53" s="627"/>
      <c r="D53" s="628"/>
      <c r="E53" s="628"/>
      <c r="F53" s="628"/>
      <c r="G53" s="600"/>
      <c r="H53" s="630"/>
      <c r="I53" s="631"/>
      <c r="J53" s="504"/>
      <c r="K53" s="632"/>
      <c r="L53" s="629"/>
      <c r="M53" s="341"/>
      <c r="N53" s="351"/>
      <c r="O53" s="820"/>
      <c r="P53" s="343"/>
      <c r="Q53" s="53"/>
      <c r="R53" s="262"/>
      <c r="S53" s="634"/>
      <c r="T53" s="288"/>
      <c r="U53" s="635"/>
      <c r="V53" s="859"/>
      <c r="W53" s="641"/>
      <c r="X53" s="766"/>
      <c r="Y53" s="860"/>
      <c r="Z53" s="258"/>
      <c r="AA53" s="817"/>
      <c r="AB53" s="770"/>
      <c r="AC53" s="350"/>
      <c r="AD53" s="771"/>
      <c r="AE53" s="692"/>
      <c r="AF53" s="693"/>
      <c r="AG53" s="694"/>
      <c r="AH53" s="695"/>
      <c r="AI53" s="696"/>
      <c r="AJ53" s="257"/>
    </row>
    <row r="54" spans="1:36" s="125" customFormat="1" ht="22.5" customHeight="1">
      <c r="A54" s="299">
        <v>5</v>
      </c>
      <c r="B54" s="861" t="s">
        <v>205</v>
      </c>
      <c r="C54" s="862" t="s">
        <v>19</v>
      </c>
      <c r="D54" s="863" t="s">
        <v>21</v>
      </c>
      <c r="E54" s="863" t="s">
        <v>87</v>
      </c>
      <c r="F54" s="863" t="s">
        <v>225</v>
      </c>
      <c r="G54" s="864" t="s">
        <v>202</v>
      </c>
      <c r="H54" s="865" t="s">
        <v>76</v>
      </c>
      <c r="I54" s="866"/>
      <c r="J54" s="863" t="s">
        <v>212</v>
      </c>
      <c r="K54" s="867">
        <v>1999</v>
      </c>
      <c r="L54" s="868" t="s">
        <v>218</v>
      </c>
      <c r="M54" s="869">
        <v>40940</v>
      </c>
      <c r="N54" s="352">
        <v>21000</v>
      </c>
      <c r="O54" s="870" t="s">
        <v>206</v>
      </c>
      <c r="P54" s="300" t="s">
        <v>136</v>
      </c>
      <c r="Q54" s="301">
        <v>40951</v>
      </c>
      <c r="R54" s="302"/>
      <c r="S54" s="871" t="s">
        <v>19</v>
      </c>
      <c r="T54" s="872" t="s">
        <v>213</v>
      </c>
      <c r="U54" s="873" t="s">
        <v>220</v>
      </c>
      <c r="V54" s="874" t="s">
        <v>208</v>
      </c>
      <c r="W54" s="352">
        <v>7000</v>
      </c>
      <c r="X54" s="304">
        <v>0</v>
      </c>
      <c r="Y54" s="354">
        <v>500</v>
      </c>
      <c r="Z54" s="303">
        <v>280</v>
      </c>
      <c r="AA54" s="304"/>
      <c r="AB54" s="875"/>
      <c r="AC54" s="868"/>
      <c r="AD54" s="876">
        <v>0</v>
      </c>
      <c r="AE54" s="876"/>
      <c r="AF54" s="877"/>
      <c r="AG54" s="871"/>
      <c r="AH54" s="872"/>
      <c r="AI54" s="878"/>
      <c r="AJ54" s="305"/>
    </row>
    <row r="55" spans="1:36" s="125" customFormat="1" ht="22.5" customHeight="1">
      <c r="A55" s="299">
        <v>4</v>
      </c>
      <c r="B55" s="861" t="s">
        <v>205</v>
      </c>
      <c r="C55" s="862" t="s">
        <v>19</v>
      </c>
      <c r="D55" s="863" t="s">
        <v>22</v>
      </c>
      <c r="E55" s="863" t="s">
        <v>87</v>
      </c>
      <c r="F55" s="863" t="s">
        <v>225</v>
      </c>
      <c r="G55" s="864" t="s">
        <v>196</v>
      </c>
      <c r="H55" s="865" t="s">
        <v>76</v>
      </c>
      <c r="I55" s="866"/>
      <c r="J55" s="863" t="s">
        <v>132</v>
      </c>
      <c r="K55" s="867">
        <v>1460</v>
      </c>
      <c r="L55" s="868" t="s">
        <v>219</v>
      </c>
      <c r="M55" s="869">
        <v>40969</v>
      </c>
      <c r="N55" s="352">
        <v>18000</v>
      </c>
      <c r="O55" s="870" t="s">
        <v>206</v>
      </c>
      <c r="P55" s="300" t="s">
        <v>136</v>
      </c>
      <c r="Q55" s="301">
        <v>40969</v>
      </c>
      <c r="R55" s="302"/>
      <c r="S55" s="871" t="s">
        <v>19</v>
      </c>
      <c r="T55" s="872" t="s">
        <v>123</v>
      </c>
      <c r="U55" s="873" t="s">
        <v>221</v>
      </c>
      <c r="V55" s="874" t="s">
        <v>207</v>
      </c>
      <c r="W55" s="352">
        <v>7000</v>
      </c>
      <c r="X55" s="304">
        <v>0</v>
      </c>
      <c r="Y55" s="354">
        <v>500</v>
      </c>
      <c r="Z55" s="303">
        <v>250</v>
      </c>
      <c r="AA55" s="304"/>
      <c r="AB55" s="875"/>
      <c r="AC55" s="868"/>
      <c r="AD55" s="876">
        <v>0</v>
      </c>
      <c r="AE55" s="876"/>
      <c r="AF55" s="877"/>
      <c r="AG55" s="871"/>
      <c r="AH55" s="872"/>
      <c r="AI55" s="878"/>
      <c r="AJ55" s="305"/>
    </row>
    <row r="56" spans="1:36" s="311" customFormat="1" ht="22.5" customHeight="1">
      <c r="A56" s="306">
        <v>6</v>
      </c>
      <c r="B56" s="879" t="s">
        <v>205</v>
      </c>
      <c r="C56" s="880" t="s">
        <v>19</v>
      </c>
      <c r="D56" s="881" t="s">
        <v>23</v>
      </c>
      <c r="E56" s="881" t="s">
        <v>87</v>
      </c>
      <c r="F56" s="881" t="s">
        <v>225</v>
      </c>
      <c r="G56" s="882" t="s">
        <v>202</v>
      </c>
      <c r="H56" s="883" t="s">
        <v>76</v>
      </c>
      <c r="I56" s="884"/>
      <c r="J56" s="881" t="s">
        <v>213</v>
      </c>
      <c r="K56" s="885">
        <v>1999</v>
      </c>
      <c r="L56" s="886" t="s">
        <v>220</v>
      </c>
      <c r="M56" s="887">
        <v>38065</v>
      </c>
      <c r="N56" s="888">
        <v>22000</v>
      </c>
      <c r="O56" s="889" t="s">
        <v>79</v>
      </c>
      <c r="P56" s="307" t="s">
        <v>136</v>
      </c>
      <c r="Q56" s="887">
        <v>38065</v>
      </c>
      <c r="R56" s="308">
        <v>40940</v>
      </c>
      <c r="S56" s="890"/>
      <c r="T56" s="891"/>
      <c r="U56" s="892"/>
      <c r="V56" s="890" t="s">
        <v>214</v>
      </c>
      <c r="W56" s="893">
        <v>132660</v>
      </c>
      <c r="X56" s="894">
        <v>0</v>
      </c>
      <c r="Y56" s="895">
        <v>100</v>
      </c>
      <c r="Z56" s="896"/>
      <c r="AA56" s="897">
        <v>40940</v>
      </c>
      <c r="AB56" s="898" t="s">
        <v>209</v>
      </c>
      <c r="AC56" s="891" t="s">
        <v>210</v>
      </c>
      <c r="AD56" s="893">
        <v>466</v>
      </c>
      <c r="AE56" s="309" t="s">
        <v>224</v>
      </c>
      <c r="AF56" s="899"/>
      <c r="AG56" s="900" t="s">
        <v>19</v>
      </c>
      <c r="AH56" s="901" t="s">
        <v>212</v>
      </c>
      <c r="AI56" s="886" t="s">
        <v>218</v>
      </c>
      <c r="AJ56" s="310"/>
    </row>
    <row r="57" spans="1:36" s="311" customFormat="1" ht="22.5" customHeight="1">
      <c r="A57" s="306">
        <v>7</v>
      </c>
      <c r="B57" s="879" t="s">
        <v>205</v>
      </c>
      <c r="C57" s="880" t="s">
        <v>19</v>
      </c>
      <c r="D57" s="881" t="s">
        <v>22</v>
      </c>
      <c r="E57" s="881" t="s">
        <v>87</v>
      </c>
      <c r="F57" s="881" t="s">
        <v>225</v>
      </c>
      <c r="G57" s="902" t="s">
        <v>202</v>
      </c>
      <c r="H57" s="883" t="s">
        <v>76</v>
      </c>
      <c r="I57" s="884"/>
      <c r="J57" s="881" t="s">
        <v>123</v>
      </c>
      <c r="K57" s="885">
        <v>1460</v>
      </c>
      <c r="L57" s="886" t="s">
        <v>221</v>
      </c>
      <c r="M57" s="887">
        <v>38795</v>
      </c>
      <c r="N57" s="888">
        <v>15000</v>
      </c>
      <c r="O57" s="889" t="s">
        <v>79</v>
      </c>
      <c r="P57" s="307" t="s">
        <v>136</v>
      </c>
      <c r="Q57" s="887">
        <v>38795</v>
      </c>
      <c r="R57" s="308">
        <v>40969</v>
      </c>
      <c r="S57" s="892"/>
      <c r="T57" s="892"/>
      <c r="U57" s="892"/>
      <c r="V57" s="890" t="s">
        <v>215</v>
      </c>
      <c r="W57" s="893">
        <v>121500</v>
      </c>
      <c r="X57" s="894">
        <v>0</v>
      </c>
      <c r="Y57" s="895">
        <v>100</v>
      </c>
      <c r="Z57" s="896"/>
      <c r="AA57" s="897">
        <v>40969</v>
      </c>
      <c r="AB57" s="898" t="s">
        <v>235</v>
      </c>
      <c r="AC57" s="891" t="s">
        <v>210</v>
      </c>
      <c r="AD57" s="893">
        <v>466</v>
      </c>
      <c r="AE57" s="312" t="s">
        <v>211</v>
      </c>
      <c r="AF57" s="899"/>
      <c r="AG57" s="903" t="s">
        <v>19</v>
      </c>
      <c r="AH57" s="904" t="s">
        <v>132</v>
      </c>
      <c r="AI57" s="886" t="s">
        <v>219</v>
      </c>
      <c r="AJ57" s="310"/>
    </row>
    <row r="58" spans="1:36" ht="22.5" customHeight="1">
      <c r="A58" s="10">
        <v>2</v>
      </c>
      <c r="B58" s="732" t="s">
        <v>203</v>
      </c>
      <c r="C58" s="627" t="s">
        <v>18</v>
      </c>
      <c r="D58" s="629" t="s">
        <v>20</v>
      </c>
      <c r="E58" s="629" t="s">
        <v>87</v>
      </c>
      <c r="F58" s="629" t="s">
        <v>225</v>
      </c>
      <c r="G58" s="621" t="s">
        <v>201</v>
      </c>
      <c r="H58" s="630" t="s">
        <v>16</v>
      </c>
      <c r="I58" s="631" t="s">
        <v>233</v>
      </c>
      <c r="J58" s="629" t="s">
        <v>114</v>
      </c>
      <c r="K58" s="518">
        <v>2799</v>
      </c>
      <c r="L58" s="416" t="s">
        <v>222</v>
      </c>
      <c r="M58" s="467">
        <v>39326</v>
      </c>
      <c r="N58" s="351">
        <v>2000</v>
      </c>
      <c r="O58" s="905" t="s">
        <v>103</v>
      </c>
      <c r="P58" s="272" t="s">
        <v>136</v>
      </c>
      <c r="Q58" s="467">
        <v>39326</v>
      </c>
      <c r="R58" s="262"/>
      <c r="S58" s="694"/>
      <c r="T58" s="695"/>
      <c r="U58" s="696"/>
      <c r="V58" s="710" t="s">
        <v>158</v>
      </c>
      <c r="W58" s="351">
        <v>90000</v>
      </c>
      <c r="X58" s="289">
        <v>1800</v>
      </c>
      <c r="Y58" s="353">
        <v>500</v>
      </c>
      <c r="Z58" s="258">
        <v>0</v>
      </c>
      <c r="AA58" s="290"/>
      <c r="AB58" s="277"/>
      <c r="AC58" s="906"/>
      <c r="AD58" s="692"/>
      <c r="AE58" s="277"/>
      <c r="AF58" s="693"/>
      <c r="AG58" s="694"/>
      <c r="AH58" s="695"/>
      <c r="AI58" s="696"/>
      <c r="AJ58" s="257"/>
    </row>
    <row r="59" spans="1:36" ht="22.5" customHeight="1" thickBot="1">
      <c r="A59" s="10">
        <v>9</v>
      </c>
      <c r="B59" s="732" t="s">
        <v>204</v>
      </c>
      <c r="C59" s="627" t="s">
        <v>19</v>
      </c>
      <c r="D59" s="629" t="s">
        <v>20</v>
      </c>
      <c r="E59" s="629" t="s">
        <v>229</v>
      </c>
      <c r="F59" s="629" t="s">
        <v>225</v>
      </c>
      <c r="G59" s="621" t="s">
        <v>201</v>
      </c>
      <c r="H59" s="630" t="s">
        <v>76</v>
      </c>
      <c r="I59" s="631"/>
      <c r="J59" s="629" t="s">
        <v>226</v>
      </c>
      <c r="K59" s="518">
        <v>2450</v>
      </c>
      <c r="L59" s="416" t="s">
        <v>223</v>
      </c>
      <c r="M59" s="467">
        <v>39945</v>
      </c>
      <c r="N59" s="351">
        <v>25000</v>
      </c>
      <c r="O59" s="905" t="s">
        <v>8</v>
      </c>
      <c r="P59" s="273" t="s">
        <v>136</v>
      </c>
      <c r="Q59" s="53">
        <v>39945</v>
      </c>
      <c r="R59" s="262"/>
      <c r="S59" s="694"/>
      <c r="T59" s="695"/>
      <c r="U59" s="696"/>
      <c r="V59" s="710" t="s">
        <v>227</v>
      </c>
      <c r="W59" s="351">
        <v>27000</v>
      </c>
      <c r="X59" s="289">
        <v>1500</v>
      </c>
      <c r="Y59" s="353">
        <v>500</v>
      </c>
      <c r="Z59" s="258">
        <v>350</v>
      </c>
      <c r="AA59" s="289"/>
      <c r="AB59" s="907"/>
      <c r="AC59" s="416"/>
      <c r="AD59" s="692">
        <v>0</v>
      </c>
      <c r="AE59" s="767"/>
      <c r="AF59" s="908"/>
      <c r="AG59" s="694"/>
      <c r="AH59" s="695"/>
      <c r="AI59" s="909"/>
      <c r="AJ59" s="257"/>
    </row>
    <row r="60" spans="1:36" s="260" customFormat="1" ht="135.75" customHeight="1" thickTop="1">
      <c r="A60" s="259"/>
      <c r="B60" s="261" t="s">
        <v>120</v>
      </c>
      <c r="C60" s="319" t="s">
        <v>160</v>
      </c>
      <c r="D60" s="528" t="s">
        <v>183</v>
      </c>
      <c r="E60" s="528" t="s">
        <v>228</v>
      </c>
      <c r="F60" s="910"/>
      <c r="G60" s="470" t="s">
        <v>461</v>
      </c>
      <c r="H60" s="255" t="s">
        <v>139</v>
      </c>
      <c r="I60" s="254" t="s">
        <v>184</v>
      </c>
      <c r="J60" s="910"/>
      <c r="K60" s="50" t="s">
        <v>74</v>
      </c>
      <c r="L60" s="50" t="s">
        <v>58</v>
      </c>
      <c r="M60" s="66" t="s">
        <v>462</v>
      </c>
      <c r="N60" s="50" t="s">
        <v>234</v>
      </c>
      <c r="O60" s="256" t="s">
        <v>159</v>
      </c>
      <c r="P60" s="255"/>
      <c r="Q60" s="50"/>
      <c r="R60" s="256"/>
      <c r="S60" s="255" t="s">
        <v>160</v>
      </c>
      <c r="T60" s="286"/>
      <c r="U60" s="287"/>
      <c r="V60" s="255" t="s">
        <v>155</v>
      </c>
      <c r="W60" s="256" t="s">
        <v>121</v>
      </c>
      <c r="X60" s="355"/>
      <c r="Y60" s="256"/>
      <c r="Z60" s="256"/>
      <c r="AA60" s="285"/>
      <c r="AB60" s="50"/>
      <c r="AC60" s="50" t="s">
        <v>125</v>
      </c>
      <c r="AD60" s="911"/>
      <c r="AE60" s="912" t="s">
        <v>157</v>
      </c>
      <c r="AF60" s="913"/>
      <c r="AG60" s="314" t="s">
        <v>463</v>
      </c>
      <c r="AH60" s="315"/>
      <c r="AI60" s="287"/>
      <c r="AJ60" s="914"/>
    </row>
    <row r="61" spans="1:36" ht="26.25" customHeight="1"/>
    <row r="62" spans="1:36" s="166" customFormat="1" ht="17.25" customHeight="1">
      <c r="A62" s="164" t="s">
        <v>182</v>
      </c>
      <c r="B62" s="164"/>
      <c r="C62" s="164"/>
      <c r="D62" s="471"/>
      <c r="E62" s="471"/>
      <c r="F62" s="164"/>
      <c r="G62" s="471"/>
      <c r="H62" s="165"/>
      <c r="I62" s="164"/>
      <c r="J62" s="471"/>
      <c r="K62" s="165"/>
      <c r="L62" s="165"/>
      <c r="N62" s="165"/>
      <c r="O62" s="165"/>
      <c r="S62" s="165"/>
      <c r="T62" s="165"/>
      <c r="U62" s="165"/>
      <c r="AG62" s="316"/>
      <c r="AH62" s="316"/>
      <c r="AI62" s="165"/>
    </row>
    <row r="63" spans="1:36" s="166" customFormat="1" ht="10.5" customHeight="1">
      <c r="A63" s="164"/>
      <c r="B63" s="164"/>
      <c r="C63" s="164"/>
      <c r="D63" s="471"/>
      <c r="E63" s="471"/>
      <c r="F63" s="164"/>
      <c r="G63" s="471"/>
      <c r="H63" s="165"/>
      <c r="I63" s="164"/>
      <c r="J63" s="471"/>
      <c r="K63" s="165"/>
      <c r="L63" s="165"/>
      <c r="N63" s="165"/>
      <c r="O63" s="165"/>
      <c r="S63" s="165"/>
      <c r="T63" s="165"/>
      <c r="U63" s="165"/>
      <c r="AG63" s="316"/>
      <c r="AH63" s="316"/>
      <c r="AI63" s="165"/>
    </row>
    <row r="64" spans="1:36" s="166" customFormat="1" ht="17.25" customHeight="1">
      <c r="A64" s="168" t="s">
        <v>9</v>
      </c>
      <c r="D64" s="16"/>
      <c r="E64" s="16"/>
      <c r="G64" s="16"/>
      <c r="J64" s="16"/>
      <c r="AG64" s="263"/>
      <c r="AH64" s="263"/>
    </row>
    <row r="65" spans="1:38" s="166" customFormat="1" ht="17.25" customHeight="1">
      <c r="A65" s="166" t="s">
        <v>137</v>
      </c>
      <c r="C65" s="168" t="s">
        <v>230</v>
      </c>
      <c r="D65" s="16"/>
      <c r="E65" s="16"/>
      <c r="G65" s="16"/>
      <c r="J65" s="16"/>
      <c r="AG65" s="263"/>
      <c r="AH65" s="263"/>
    </row>
    <row r="66" spans="1:38" s="166" customFormat="1" ht="17.25" customHeight="1">
      <c r="C66" s="168" t="s">
        <v>231</v>
      </c>
      <c r="D66" s="16"/>
      <c r="E66" s="16"/>
      <c r="G66" s="16"/>
      <c r="J66" s="16"/>
      <c r="AG66" s="263"/>
      <c r="AH66" s="263"/>
    </row>
    <row r="67" spans="1:38" s="166" customFormat="1" ht="17.25" customHeight="1">
      <c r="A67" s="166" t="s">
        <v>232</v>
      </c>
      <c r="D67" s="16"/>
      <c r="E67" s="16"/>
      <c r="G67" s="16"/>
      <c r="J67" s="16"/>
      <c r="AG67" s="263"/>
      <c r="AH67" s="263"/>
    </row>
    <row r="68" spans="1:38" s="166" customFormat="1" ht="17.25" customHeight="1">
      <c r="D68" s="16"/>
      <c r="E68" s="16"/>
      <c r="G68" s="16"/>
      <c r="J68" s="16"/>
      <c r="AG68" s="263"/>
      <c r="AH68" s="263"/>
    </row>
    <row r="69" spans="1:38" s="166" customFormat="1" ht="17.25" customHeight="1">
      <c r="A69" s="167" t="s">
        <v>138</v>
      </c>
      <c r="B69" s="164"/>
      <c r="C69" s="164"/>
      <c r="D69" s="471"/>
      <c r="E69" s="471"/>
      <c r="F69" s="164"/>
      <c r="G69" s="471"/>
      <c r="H69" s="165"/>
      <c r="I69" s="164"/>
      <c r="J69" s="471"/>
      <c r="K69" s="165"/>
      <c r="L69" s="165"/>
      <c r="N69" s="165"/>
      <c r="O69" s="165"/>
      <c r="S69" s="165"/>
      <c r="T69" s="165"/>
      <c r="U69" s="165"/>
      <c r="AG69" s="316"/>
      <c r="AH69" s="316"/>
      <c r="AI69" s="165"/>
    </row>
    <row r="70" spans="1:38" s="166" customFormat="1" ht="17.25" customHeight="1">
      <c r="A70" s="166" t="s">
        <v>100</v>
      </c>
      <c r="B70" s="180"/>
      <c r="C70" s="180"/>
      <c r="D70" s="472"/>
      <c r="E70" s="472"/>
      <c r="F70" s="180"/>
      <c r="G70" s="472"/>
      <c r="I70" s="180"/>
      <c r="J70" s="472"/>
      <c r="AG70" s="263"/>
      <c r="AH70" s="263"/>
    </row>
    <row r="71" spans="1:38" s="166" customFormat="1" ht="9.75" customHeight="1">
      <c r="A71" s="168"/>
      <c r="B71" s="180"/>
      <c r="C71" s="180"/>
      <c r="D71" s="472"/>
      <c r="E71" s="472"/>
      <c r="F71" s="180"/>
      <c r="G71" s="472"/>
      <c r="I71" s="180"/>
      <c r="J71" s="472"/>
      <c r="AG71" s="263"/>
      <c r="AH71" s="263"/>
    </row>
    <row r="72" spans="1:38" s="166" customFormat="1" ht="17.25" customHeight="1">
      <c r="A72" s="167" t="s">
        <v>134</v>
      </c>
      <c r="B72" s="164"/>
      <c r="C72" s="164"/>
      <c r="D72" s="529"/>
      <c r="E72" s="471"/>
      <c r="F72" s="164"/>
      <c r="G72" s="471"/>
      <c r="H72" s="165"/>
      <c r="I72" s="164"/>
      <c r="J72" s="471"/>
      <c r="K72" s="165"/>
      <c r="L72" s="165"/>
      <c r="M72" s="165"/>
      <c r="N72" s="165"/>
      <c r="O72" s="164"/>
      <c r="P72" s="165"/>
      <c r="Q72" s="165"/>
      <c r="R72" s="165"/>
      <c r="S72" s="164"/>
      <c r="T72" s="164"/>
      <c r="U72" s="164"/>
      <c r="AG72" s="164"/>
      <c r="AH72" s="164"/>
      <c r="AI72" s="164"/>
      <c r="AL72" s="16"/>
    </row>
    <row r="73" spans="1:38" s="166" customFormat="1" ht="14.25">
      <c r="A73" s="166" t="s">
        <v>105</v>
      </c>
      <c r="D73" s="16"/>
      <c r="E73" s="16"/>
      <c r="G73" s="16"/>
      <c r="J73" s="16"/>
      <c r="AG73" s="263"/>
      <c r="AH73" s="263"/>
    </row>
    <row r="74" spans="1:38" s="166" customFormat="1" ht="14.25">
      <c r="A74" s="166" t="s">
        <v>106</v>
      </c>
      <c r="D74" s="16"/>
      <c r="E74" s="16"/>
      <c r="G74" s="16"/>
      <c r="J74" s="16"/>
      <c r="AG74" s="263"/>
      <c r="AH74" s="263"/>
    </row>
    <row r="75" spans="1:38" s="166" customFormat="1" ht="14.25">
      <c r="A75" s="166" t="s">
        <v>107</v>
      </c>
      <c r="D75" s="16"/>
      <c r="E75" s="16"/>
      <c r="G75" s="16"/>
      <c r="J75" s="16"/>
      <c r="AG75" s="263"/>
      <c r="AH75" s="263"/>
    </row>
    <row r="76" spans="1:38" s="166" customFormat="1" ht="14.25">
      <c r="A76" s="166" t="s">
        <v>108</v>
      </c>
      <c r="D76" s="16"/>
      <c r="E76" s="16"/>
      <c r="G76" s="16"/>
      <c r="J76" s="16"/>
      <c r="AG76" s="263"/>
      <c r="AH76" s="263"/>
    </row>
    <row r="77" spans="1:38" s="166" customFormat="1" ht="14.25">
      <c r="A77" s="166" t="s">
        <v>109</v>
      </c>
      <c r="D77" s="16"/>
      <c r="E77" s="16"/>
      <c r="G77" s="16"/>
      <c r="J77" s="16"/>
      <c r="AG77" s="263"/>
      <c r="AH77" s="263"/>
    </row>
    <row r="78" spans="1:38" s="166" customFormat="1" ht="14.25">
      <c r="A78" s="166" t="s">
        <v>110</v>
      </c>
      <c r="D78" s="16"/>
      <c r="E78" s="16"/>
      <c r="G78" s="16"/>
      <c r="J78" s="16"/>
      <c r="AG78" s="263"/>
      <c r="AH78" s="263"/>
    </row>
    <row r="79" spans="1:38" s="166" customFormat="1" ht="14.25">
      <c r="D79" s="16"/>
      <c r="E79" s="16"/>
      <c r="G79" s="16"/>
      <c r="J79" s="16"/>
      <c r="AG79" s="263"/>
      <c r="AH79" s="263"/>
    </row>
    <row r="80" spans="1:38" s="166" customFormat="1" ht="14.25">
      <c r="D80" s="16"/>
      <c r="E80" s="16"/>
      <c r="G80" s="16"/>
      <c r="J80" s="16"/>
      <c r="AG80" s="263"/>
      <c r="AH80" s="263"/>
    </row>
    <row r="81" spans="4:34" s="166" customFormat="1" ht="14.25">
      <c r="D81" s="16"/>
      <c r="E81" s="16"/>
      <c r="G81" s="16"/>
      <c r="J81" s="16"/>
      <c r="AG81" s="263"/>
      <c r="AH81" s="263"/>
    </row>
  </sheetData>
  <mergeCells count="11">
    <mergeCell ref="A4:A5"/>
    <mergeCell ref="P4:R4"/>
    <mergeCell ref="V4:Z4"/>
    <mergeCell ref="H4:O4"/>
    <mergeCell ref="S4:U4"/>
    <mergeCell ref="B2:E2"/>
    <mergeCell ref="B4:B5"/>
    <mergeCell ref="C4:G4"/>
    <mergeCell ref="AJ4:AJ5"/>
    <mergeCell ref="AA4:AF4"/>
    <mergeCell ref="AG4:AI4"/>
  </mergeCells>
  <phoneticPr fontId="2" type="noConversion"/>
  <pageMargins left="0.35433070866141736" right="0.19685039370078741" top="0.6692913385826772" bottom="0.70866141732283472" header="0.43307086614173229" footer="0.27559055118110237"/>
  <pageSetup paperSize="9" scale="55" pageOrder="overThenDown" orientation="landscape" horizont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2:D45"/>
  <sheetViews>
    <sheetView workbookViewId="0">
      <selection activeCell="C4" sqref="C4"/>
    </sheetView>
  </sheetViews>
  <sheetFormatPr defaultRowHeight="13.5"/>
  <cols>
    <col min="1" max="1" width="1.77734375" customWidth="1"/>
    <col min="2" max="2" width="4.33203125" customWidth="1"/>
    <col min="3" max="3" width="55.21875" customWidth="1"/>
    <col min="4" max="4" width="8.88671875" style="324"/>
  </cols>
  <sheetData>
    <row r="2" spans="2:4" ht="26.25" thickBot="1">
      <c r="B2" s="1118" t="s">
        <v>260</v>
      </c>
      <c r="C2" s="1119"/>
      <c r="D2" s="1120"/>
    </row>
    <row r="4" spans="2:4" ht="18" customHeight="1">
      <c r="B4" s="328" t="s">
        <v>262</v>
      </c>
    </row>
    <row r="5" spans="2:4" ht="14.25" customHeight="1"/>
    <row r="6" spans="2:4">
      <c r="B6" s="326" t="s">
        <v>242</v>
      </c>
      <c r="C6" s="326" t="s">
        <v>243</v>
      </c>
      <c r="D6" s="326" t="s">
        <v>244</v>
      </c>
    </row>
    <row r="7" spans="2:4">
      <c r="B7" s="325"/>
      <c r="C7" s="325"/>
      <c r="D7" s="329"/>
    </row>
    <row r="8" spans="2:4">
      <c r="B8" s="327">
        <v>1</v>
      </c>
      <c r="C8" s="323" t="s">
        <v>252</v>
      </c>
      <c r="D8" s="330">
        <v>2</v>
      </c>
    </row>
    <row r="9" spans="2:4">
      <c r="B9" s="324"/>
      <c r="C9" t="s">
        <v>245</v>
      </c>
    </row>
    <row r="10" spans="2:4">
      <c r="B10" s="324"/>
      <c r="C10" t="s">
        <v>246</v>
      </c>
    </row>
    <row r="11" spans="2:4">
      <c r="B11" s="324"/>
      <c r="C11" t="s">
        <v>241</v>
      </c>
    </row>
    <row r="12" spans="2:4">
      <c r="B12" s="324"/>
      <c r="C12" t="s">
        <v>263</v>
      </c>
    </row>
    <row r="13" spans="2:4">
      <c r="B13" s="324"/>
    </row>
    <row r="14" spans="2:4">
      <c r="B14" s="327">
        <v>2</v>
      </c>
      <c r="C14" s="323" t="s">
        <v>253</v>
      </c>
      <c r="D14" s="330">
        <v>1</v>
      </c>
    </row>
    <row r="15" spans="2:4">
      <c r="B15" s="324"/>
      <c r="C15" t="s">
        <v>264</v>
      </c>
    </row>
    <row r="16" spans="2:4">
      <c r="B16" s="324"/>
      <c r="C16" t="s">
        <v>248</v>
      </c>
    </row>
    <row r="17" spans="2:4">
      <c r="B17" s="324"/>
    </row>
    <row r="18" spans="2:4">
      <c r="B18" s="327">
        <v>3</v>
      </c>
      <c r="C18" s="323" t="s">
        <v>254</v>
      </c>
      <c r="D18" s="330">
        <v>4</v>
      </c>
    </row>
    <row r="19" spans="2:4">
      <c r="B19" s="324"/>
      <c r="C19" t="s">
        <v>247</v>
      </c>
    </row>
    <row r="20" spans="2:4">
      <c r="B20" s="324"/>
      <c r="C20" t="s">
        <v>481</v>
      </c>
    </row>
    <row r="21" spans="2:4">
      <c r="B21" s="324"/>
    </row>
    <row r="22" spans="2:4">
      <c r="B22" s="327">
        <v>4</v>
      </c>
      <c r="C22" s="323" t="s">
        <v>255</v>
      </c>
      <c r="D22" s="330">
        <v>2</v>
      </c>
    </row>
    <row r="23" spans="2:4">
      <c r="B23" s="324"/>
      <c r="C23" t="s">
        <v>265</v>
      </c>
    </row>
    <row r="24" spans="2:4">
      <c r="B24" s="324"/>
    </row>
    <row r="25" spans="2:4">
      <c r="B25" s="327">
        <v>5</v>
      </c>
      <c r="C25" s="323" t="s">
        <v>267</v>
      </c>
      <c r="D25" s="330">
        <v>4</v>
      </c>
    </row>
    <row r="26" spans="2:4">
      <c r="B26" s="324"/>
      <c r="C26" t="s">
        <v>266</v>
      </c>
    </row>
    <row r="27" spans="2:4">
      <c r="B27" s="324"/>
      <c r="C27" t="s">
        <v>270</v>
      </c>
    </row>
    <row r="28" spans="2:4">
      <c r="B28" s="324"/>
    </row>
    <row r="29" spans="2:4">
      <c r="B29" s="327">
        <v>6</v>
      </c>
      <c r="C29" s="323" t="s">
        <v>256</v>
      </c>
      <c r="D29" s="330">
        <v>2</v>
      </c>
    </row>
    <row r="30" spans="2:4">
      <c r="B30" s="324"/>
      <c r="C30" t="s">
        <v>251</v>
      </c>
    </row>
    <row r="31" spans="2:4">
      <c r="B31" s="324"/>
      <c r="C31" t="s">
        <v>248</v>
      </c>
    </row>
    <row r="32" spans="2:4">
      <c r="B32" s="324"/>
    </row>
    <row r="33" spans="2:4">
      <c r="B33" s="327">
        <v>7</v>
      </c>
      <c r="C33" s="323" t="s">
        <v>257</v>
      </c>
      <c r="D33" s="330">
        <v>1</v>
      </c>
    </row>
    <row r="34" spans="2:4">
      <c r="B34" s="324"/>
      <c r="C34" t="s">
        <v>249</v>
      </c>
    </row>
    <row r="35" spans="2:4">
      <c r="B35" s="324"/>
      <c r="C35" t="s">
        <v>248</v>
      </c>
    </row>
    <row r="36" spans="2:4">
      <c r="B36" s="324"/>
    </row>
    <row r="37" spans="2:4">
      <c r="B37" s="327">
        <v>8</v>
      </c>
      <c r="C37" s="323" t="s">
        <v>258</v>
      </c>
      <c r="D37" s="330">
        <v>2</v>
      </c>
    </row>
    <row r="38" spans="2:4">
      <c r="B38" s="324"/>
      <c r="C38" t="s">
        <v>250</v>
      </c>
    </row>
    <row r="39" spans="2:4">
      <c r="B39" s="324"/>
      <c r="C39" t="s">
        <v>248</v>
      </c>
    </row>
    <row r="40" spans="2:4">
      <c r="B40" s="324"/>
    </row>
    <row r="41" spans="2:4">
      <c r="B41" s="327">
        <v>9</v>
      </c>
      <c r="C41" s="323" t="s">
        <v>259</v>
      </c>
      <c r="D41" s="330">
        <v>1</v>
      </c>
    </row>
    <row r="42" spans="2:4">
      <c r="C42" t="s">
        <v>268</v>
      </c>
    </row>
    <row r="44" spans="2:4" ht="20.25" customHeight="1">
      <c r="B44" s="328" t="s">
        <v>261</v>
      </c>
    </row>
    <row r="45" spans="2:4" ht="115.5" customHeight="1">
      <c r="B45" s="1121"/>
      <c r="C45" s="1122"/>
      <c r="D45" s="1123"/>
    </row>
  </sheetData>
  <mergeCells count="2">
    <mergeCell ref="B2:D2"/>
    <mergeCell ref="B45:D45"/>
  </mergeCells>
  <phoneticPr fontId="2" type="noConversion"/>
  <pageMargins left="0.74803149606299213" right="0.74803149606299213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1.정수현황</vt:lpstr>
      <vt:lpstr>1-2.정수증감</vt:lpstr>
      <vt:lpstr>2.보유현황 등</vt:lpstr>
      <vt:lpstr>4.구입및처분</vt:lpstr>
      <vt:lpstr>5.친환경차량</vt:lpstr>
      <vt:lpstr>5-2.친환경제외내역</vt:lpstr>
      <vt:lpstr>6.13년도구매계획</vt:lpstr>
      <vt:lpstr>&lt;붙임.차량내역 총괄&gt;</vt:lpstr>
      <vt:lpstr>설문조사</vt:lpstr>
      <vt:lpstr>'1.정수현황'!Print_Titles</vt:lpstr>
      <vt:lpstr>'1-2.정수증감'!Print_Titles</vt:lpstr>
    </vt:vector>
  </TitlesOfParts>
  <Company>행정능률과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2013-01-21T01:41:31Z</cp:lastPrinted>
  <dcterms:created xsi:type="dcterms:W3CDTF">2003-11-15T07:00:35Z</dcterms:created>
  <dcterms:modified xsi:type="dcterms:W3CDTF">2013-01-22T00:44:09Z</dcterms:modified>
</cp:coreProperties>
</file>