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" windowWidth="14160" windowHeight="9900" tabRatio="960" activeTab="3"/>
  </bookViews>
  <sheets>
    <sheet name="1.정수현황" sheetId="21" r:id="rId1"/>
    <sheet name="1-2.정수증감" sheetId="1" r:id="rId2"/>
    <sheet name="2.보유현황(총계)" sheetId="19" r:id="rId3"/>
    <sheet name="2-1.전체차량내역(총내역)" sheetId="38" r:id="rId4"/>
    <sheet name="3.전용차량현황" sheetId="34" r:id="rId5"/>
    <sheet name="4.합동청사업무용차량현황(92개기관)" sheetId="35" r:id="rId6"/>
    <sheet name="5.구입및처분" sheetId="13" r:id="rId7"/>
    <sheet name="5-1구입(신규)현황" sheetId="36" r:id="rId8"/>
    <sheet name="5-2.처분현황" sheetId="37" r:id="rId9"/>
    <sheet name="6.친환경차량" sheetId="22" r:id="rId10"/>
    <sheet name="6-1.2013년친환경차량구입현황" sheetId="27" r:id="rId11"/>
    <sheet name="7.각기관의견조사" sheetId="33" r:id="rId12"/>
    <sheet name="Sheet2" sheetId="40" r:id="rId13"/>
  </sheets>
  <definedNames>
    <definedName name="_xlnm._FilterDatabase" localSheetId="3" hidden="1">'2-1.전체차량내역(총내역)'!$A$3:$O$49</definedName>
    <definedName name="_xlnm._FilterDatabase" localSheetId="7" hidden="1">'5-1구입(신규)현황'!$A$2:$O$3</definedName>
    <definedName name="_xlnm._FilterDatabase" localSheetId="8" hidden="1">'5-2.처분현황'!$A$2:$N$5</definedName>
    <definedName name="_xlnm.Print_Area" localSheetId="5">'4.합동청사업무용차량현황(92개기관)'!$A$1:$D$107</definedName>
    <definedName name="_xlnm.Print_Area" localSheetId="11">'7.각기관의견조사'!$A$1:$A$8</definedName>
    <definedName name="_xlnm.Print_Titles" localSheetId="0">'1.정수현황'!$10:$11</definedName>
    <definedName name="_xlnm.Print_Titles" localSheetId="1">'1-2.정수증감'!$5:$6</definedName>
  </definedNames>
  <calcPr calcId="125725"/>
</workbook>
</file>

<file path=xl/calcChain.xml><?xml version="1.0" encoding="utf-8"?>
<calcChain xmlns="http://schemas.openxmlformats.org/spreadsheetml/2006/main">
  <c r="Y14" i="13"/>
  <c r="T14"/>
  <c r="O14"/>
  <c r="E14"/>
  <c r="J14"/>
  <c r="Y8"/>
  <c r="T8"/>
  <c r="O8"/>
  <c r="J8"/>
  <c r="D8" s="1"/>
  <c r="E8"/>
  <c r="D14" l="1"/>
  <c r="AC12" l="1"/>
  <c r="AB12"/>
  <c r="AA12"/>
  <c r="Z12"/>
  <c r="X12"/>
  <c r="W12"/>
  <c r="V12"/>
  <c r="U12"/>
  <c r="S12"/>
  <c r="R12"/>
  <c r="Q12"/>
  <c r="P12"/>
  <c r="N12"/>
  <c r="M12"/>
  <c r="L12"/>
  <c r="K12"/>
  <c r="G12"/>
  <c r="H12"/>
  <c r="I12"/>
  <c r="F12"/>
  <c r="E10"/>
  <c r="Y10"/>
  <c r="J10"/>
  <c r="O10"/>
  <c r="T10"/>
  <c r="AC6"/>
  <c r="AB6"/>
  <c r="AA6"/>
  <c r="Z6"/>
  <c r="X6"/>
  <c r="W6"/>
  <c r="V6"/>
  <c r="U6"/>
  <c r="S6"/>
  <c r="R6"/>
  <c r="Q6"/>
  <c r="P6"/>
  <c r="N6"/>
  <c r="M6"/>
  <c r="L6"/>
  <c r="K6"/>
  <c r="G6"/>
  <c r="H6"/>
  <c r="I6"/>
  <c r="F6"/>
  <c r="D10" l="1"/>
  <c r="Y26" i="19" l="1"/>
  <c r="T26"/>
  <c r="O26"/>
  <c r="J26"/>
  <c r="E26"/>
  <c r="D26"/>
  <c r="Y25"/>
  <c r="O25"/>
  <c r="E25"/>
  <c r="AC24"/>
  <c r="AB24"/>
  <c r="AA24"/>
  <c r="Z24"/>
  <c r="Y24"/>
  <c r="X24"/>
  <c r="V24"/>
  <c r="U24"/>
  <c r="S24"/>
  <c r="R24"/>
  <c r="Q24"/>
  <c r="P24"/>
  <c r="O24"/>
  <c r="N24"/>
  <c r="K24"/>
  <c r="I24"/>
  <c r="H24"/>
  <c r="G24"/>
  <c r="E24" s="1"/>
  <c r="F24"/>
  <c r="Y27" i="1"/>
  <c r="O27"/>
  <c r="E27"/>
  <c r="Y26"/>
  <c r="O26"/>
  <c r="E26"/>
  <c r="AC25"/>
  <c r="AB25"/>
  <c r="AA25"/>
  <c r="Z25"/>
  <c r="Y25" s="1"/>
  <c r="X25"/>
  <c r="W25"/>
  <c r="V25"/>
  <c r="U25"/>
  <c r="T25" s="1"/>
  <c r="S25"/>
  <c r="R25"/>
  <c r="Q25"/>
  <c r="O25" s="1"/>
  <c r="P25"/>
  <c r="N25"/>
  <c r="M25"/>
  <c r="L25"/>
  <c r="K25"/>
  <c r="J25" s="1"/>
  <c r="I25"/>
  <c r="H25"/>
  <c r="G25"/>
  <c r="F25"/>
  <c r="E25" s="1"/>
  <c r="D25" l="1"/>
  <c r="Y32" i="19" l="1"/>
  <c r="T32"/>
  <c r="O32"/>
  <c r="J32"/>
  <c r="E32"/>
  <c r="D32"/>
  <c r="Y31"/>
  <c r="T31"/>
  <c r="O31"/>
  <c r="J31"/>
  <c r="D31" s="1"/>
  <c r="E31"/>
  <c r="AC30"/>
  <c r="AB30"/>
  <c r="Y30" s="1"/>
  <c r="AA30"/>
  <c r="Z30"/>
  <c r="X30"/>
  <c r="W30"/>
  <c r="V30"/>
  <c r="U30"/>
  <c r="T30"/>
  <c r="S30"/>
  <c r="R30"/>
  <c r="Q30"/>
  <c r="P30"/>
  <c r="O30" s="1"/>
  <c r="N30"/>
  <c r="M30"/>
  <c r="L30"/>
  <c r="K30"/>
  <c r="J30" s="1"/>
  <c r="I30"/>
  <c r="H30"/>
  <c r="E30" s="1"/>
  <c r="D30" s="1"/>
  <c r="G30"/>
  <c r="F30"/>
  <c r="Y33" i="1"/>
  <c r="T33"/>
  <c r="O33"/>
  <c r="J33"/>
  <c r="E33"/>
  <c r="D33"/>
  <c r="Y32"/>
  <c r="T32"/>
  <c r="O32"/>
  <c r="J32"/>
  <c r="E32"/>
  <c r="D32" s="1"/>
  <c r="AC31"/>
  <c r="AB31"/>
  <c r="AA31"/>
  <c r="Z31"/>
  <c r="Y31" s="1"/>
  <c r="X31"/>
  <c r="W31"/>
  <c r="V31"/>
  <c r="U31"/>
  <c r="T31" s="1"/>
  <c r="S31"/>
  <c r="R31"/>
  <c r="Q31"/>
  <c r="P31"/>
  <c r="O31" s="1"/>
  <c r="N31"/>
  <c r="M31"/>
  <c r="L31"/>
  <c r="K31"/>
  <c r="J31" s="1"/>
  <c r="I31"/>
  <c r="H31"/>
  <c r="G31"/>
  <c r="F31"/>
  <c r="E31"/>
  <c r="D31" l="1"/>
  <c r="Y38" i="19"/>
  <c r="T38"/>
  <c r="O38"/>
  <c r="J38"/>
  <c r="E38"/>
  <c r="D38"/>
  <c r="Y37"/>
  <c r="T37"/>
  <c r="O37"/>
  <c r="J37"/>
  <c r="E37"/>
  <c r="D37" s="1"/>
  <c r="AC36"/>
  <c r="AB36"/>
  <c r="AA36"/>
  <c r="Y36" s="1"/>
  <c r="Z36"/>
  <c r="X36"/>
  <c r="W36"/>
  <c r="V36"/>
  <c r="U36"/>
  <c r="T36"/>
  <c r="S36"/>
  <c r="R36"/>
  <c r="Q36"/>
  <c r="P36"/>
  <c r="O36" s="1"/>
  <c r="N36"/>
  <c r="M36"/>
  <c r="L36"/>
  <c r="K36"/>
  <c r="J36" s="1"/>
  <c r="I36"/>
  <c r="H36"/>
  <c r="G36"/>
  <c r="E36" s="1"/>
  <c r="D36" s="1"/>
  <c r="F36"/>
  <c r="X22" i="21"/>
  <c r="S22"/>
  <c r="N22"/>
  <c r="I22"/>
  <c r="D22"/>
  <c r="C22"/>
  <c r="J6" i="22" l="1"/>
  <c r="Y20" i="19"/>
  <c r="T20"/>
  <c r="O20"/>
  <c r="J20"/>
  <c r="E20"/>
  <c r="D20" s="1"/>
  <c r="Y19"/>
  <c r="T19"/>
  <c r="O19"/>
  <c r="J19"/>
  <c r="E19"/>
  <c r="D19"/>
  <c r="AC18"/>
  <c r="AB18"/>
  <c r="AA18"/>
  <c r="Z18"/>
  <c r="Y18" s="1"/>
  <c r="X18"/>
  <c r="W18"/>
  <c r="V18"/>
  <c r="U18"/>
  <c r="T18" s="1"/>
  <c r="S18"/>
  <c r="R18"/>
  <c r="Q18"/>
  <c r="P18"/>
  <c r="O18" s="1"/>
  <c r="N18"/>
  <c r="M18"/>
  <c r="L18"/>
  <c r="K18"/>
  <c r="J18"/>
  <c r="I18"/>
  <c r="H18"/>
  <c r="G18"/>
  <c r="F18"/>
  <c r="E18" s="1"/>
  <c r="Y21" i="1"/>
  <c r="T21"/>
  <c r="O21"/>
  <c r="J21"/>
  <c r="E21"/>
  <c r="Y20"/>
  <c r="T20"/>
  <c r="O20"/>
  <c r="J20"/>
  <c r="E20"/>
  <c r="D20" s="1"/>
  <c r="AC19"/>
  <c r="AB19"/>
  <c r="AA19"/>
  <c r="Y19" s="1"/>
  <c r="Z19"/>
  <c r="X19"/>
  <c r="W19"/>
  <c r="V19"/>
  <c r="U19"/>
  <c r="T19"/>
  <c r="S19"/>
  <c r="R19"/>
  <c r="Q19"/>
  <c r="P19"/>
  <c r="N19"/>
  <c r="M19"/>
  <c r="L19"/>
  <c r="K19"/>
  <c r="I19"/>
  <c r="H19"/>
  <c r="G19"/>
  <c r="E19" s="1"/>
  <c r="F19"/>
  <c r="D21" l="1"/>
  <c r="O19"/>
  <c r="J19"/>
  <c r="D18" i="19"/>
  <c r="D19" i="1" l="1"/>
  <c r="Y17" i="19"/>
  <c r="T17"/>
  <c r="O17"/>
  <c r="J17"/>
  <c r="E17"/>
  <c r="D17"/>
  <c r="Y16"/>
  <c r="T16"/>
  <c r="O16"/>
  <c r="J16"/>
  <c r="D16" s="1"/>
  <c r="E16"/>
  <c r="AC15"/>
  <c r="AB15"/>
  <c r="Y15" s="1"/>
  <c r="AA15"/>
  <c r="Z15"/>
  <c r="X15"/>
  <c r="W15"/>
  <c r="V15"/>
  <c r="U15"/>
  <c r="T15"/>
  <c r="S15"/>
  <c r="R15"/>
  <c r="Q15"/>
  <c r="P15"/>
  <c r="O15" s="1"/>
  <c r="N15"/>
  <c r="M15"/>
  <c r="L15"/>
  <c r="K15"/>
  <c r="J15" s="1"/>
  <c r="I15"/>
  <c r="H15"/>
  <c r="E15" s="1"/>
  <c r="D15" s="1"/>
  <c r="G15"/>
  <c r="F15"/>
  <c r="Y18" i="1"/>
  <c r="T18"/>
  <c r="O18"/>
  <c r="J18"/>
  <c r="E18"/>
  <c r="D18"/>
  <c r="Y17"/>
  <c r="T17"/>
  <c r="O17"/>
  <c r="J17"/>
  <c r="D17" s="1"/>
  <c r="E17"/>
  <c r="AC16"/>
  <c r="AB16"/>
  <c r="Y16" s="1"/>
  <c r="AA16"/>
  <c r="Z16"/>
  <c r="X16"/>
  <c r="W16"/>
  <c r="V16"/>
  <c r="U16"/>
  <c r="T16"/>
  <c r="S16"/>
  <c r="R16"/>
  <c r="Q16"/>
  <c r="P16"/>
  <c r="O16" s="1"/>
  <c r="N16"/>
  <c r="M16"/>
  <c r="L16"/>
  <c r="K16"/>
  <c r="J16" s="1"/>
  <c r="I16"/>
  <c r="H16"/>
  <c r="G16"/>
  <c r="F16"/>
  <c r="E16"/>
  <c r="D16" s="1"/>
  <c r="O6" i="22" l="1"/>
  <c r="N6"/>
  <c r="M6"/>
  <c r="G6"/>
  <c r="F6"/>
  <c r="E6"/>
  <c r="D6"/>
  <c r="Y49" i="19"/>
  <c r="J49"/>
  <c r="E49"/>
  <c r="AC48"/>
  <c r="AB48"/>
  <c r="AA48"/>
  <c r="Z48"/>
  <c r="Y48" s="1"/>
  <c r="X48"/>
  <c r="V48"/>
  <c r="U48"/>
  <c r="S48"/>
  <c r="N48"/>
  <c r="M48"/>
  <c r="K48"/>
  <c r="I48"/>
  <c r="H48"/>
  <c r="G48"/>
  <c r="F48"/>
  <c r="E48" s="1"/>
  <c r="Y51" i="1"/>
  <c r="T51"/>
  <c r="O51"/>
  <c r="J51"/>
  <c r="E51"/>
  <c r="D51"/>
  <c r="Y50"/>
  <c r="T50"/>
  <c r="O50"/>
  <c r="J50"/>
  <c r="D50" s="1"/>
  <c r="E50"/>
  <c r="AC49"/>
  <c r="AB49"/>
  <c r="Y49" s="1"/>
  <c r="AA49"/>
  <c r="Z49"/>
  <c r="X49"/>
  <c r="W49"/>
  <c r="V49"/>
  <c r="U49"/>
  <c r="T49"/>
  <c r="S49"/>
  <c r="R49"/>
  <c r="Q49"/>
  <c r="P49"/>
  <c r="O49" s="1"/>
  <c r="N49"/>
  <c r="M49"/>
  <c r="L49"/>
  <c r="K49"/>
  <c r="J49" s="1"/>
  <c r="I49"/>
  <c r="H49"/>
  <c r="E49" s="1"/>
  <c r="D49" s="1"/>
  <c r="G49"/>
  <c r="F49"/>
  <c r="Y23" i="19" l="1"/>
  <c r="T23"/>
  <c r="O23"/>
  <c r="J23"/>
  <c r="E23"/>
  <c r="D23"/>
  <c r="Y22"/>
  <c r="T22"/>
  <c r="O22"/>
  <c r="J22"/>
  <c r="E22"/>
  <c r="D22" s="1"/>
  <c r="AC21"/>
  <c r="AB21"/>
  <c r="AA21"/>
  <c r="Y21" s="1"/>
  <c r="Z21"/>
  <c r="X21"/>
  <c r="W21"/>
  <c r="V21"/>
  <c r="U21"/>
  <c r="T21"/>
  <c r="S21"/>
  <c r="R21"/>
  <c r="Q21"/>
  <c r="P21"/>
  <c r="O21" s="1"/>
  <c r="N21"/>
  <c r="M21"/>
  <c r="L21"/>
  <c r="K21"/>
  <c r="J21" s="1"/>
  <c r="I21"/>
  <c r="H21"/>
  <c r="G21"/>
  <c r="E21" s="1"/>
  <c r="F21"/>
  <c r="Y24" i="1"/>
  <c r="T24"/>
  <c r="O24"/>
  <c r="J24"/>
  <c r="E24"/>
  <c r="D24"/>
  <c r="Y23"/>
  <c r="T23"/>
  <c r="O23"/>
  <c r="J23"/>
  <c r="E23"/>
  <c r="D23" s="1"/>
  <c r="AC22"/>
  <c r="AB22"/>
  <c r="Y22" s="1"/>
  <c r="AA22"/>
  <c r="Z22"/>
  <c r="X22"/>
  <c r="W22"/>
  <c r="V22"/>
  <c r="U22"/>
  <c r="T22"/>
  <c r="S22"/>
  <c r="R22"/>
  <c r="Q22"/>
  <c r="P22"/>
  <c r="O22" s="1"/>
  <c r="N22"/>
  <c r="M22"/>
  <c r="L22"/>
  <c r="K22"/>
  <c r="J22" s="1"/>
  <c r="I22"/>
  <c r="H22"/>
  <c r="G22"/>
  <c r="F22"/>
  <c r="E22" s="1"/>
  <c r="D22" s="1"/>
  <c r="D21" i="19" l="1"/>
  <c r="Y9" i="13" l="1"/>
  <c r="T9"/>
  <c r="O9"/>
  <c r="J9"/>
  <c r="E9"/>
  <c r="Y47" i="19"/>
  <c r="T47"/>
  <c r="O47"/>
  <c r="J47"/>
  <c r="E47"/>
  <c r="D47"/>
  <c r="Y46"/>
  <c r="T46"/>
  <c r="O46"/>
  <c r="J46"/>
  <c r="D46" s="1"/>
  <c r="E46"/>
  <c r="AC45"/>
  <c r="AB45"/>
  <c r="Y45" s="1"/>
  <c r="AA45"/>
  <c r="Z45"/>
  <c r="X45"/>
  <c r="W45"/>
  <c r="V45"/>
  <c r="U45"/>
  <c r="T45"/>
  <c r="S45"/>
  <c r="R45"/>
  <c r="Q45"/>
  <c r="P45"/>
  <c r="O45" s="1"/>
  <c r="N45"/>
  <c r="M45"/>
  <c r="L45"/>
  <c r="K45"/>
  <c r="J45" s="1"/>
  <c r="I45"/>
  <c r="H45"/>
  <c r="E45" s="1"/>
  <c r="D45" s="1"/>
  <c r="G45"/>
  <c r="F45"/>
  <c r="X25" i="21"/>
  <c r="S25"/>
  <c r="N25"/>
  <c r="I25"/>
  <c r="D25"/>
  <c r="C25"/>
  <c r="D9" i="13" l="1"/>
  <c r="Y14" i="19"/>
  <c r="T14"/>
  <c r="O14"/>
  <c r="J14"/>
  <c r="E14"/>
  <c r="Y13"/>
  <c r="T13"/>
  <c r="O13"/>
  <c r="J13"/>
  <c r="E13"/>
  <c r="D13" s="1"/>
  <c r="AC12"/>
  <c r="AB12"/>
  <c r="AA12"/>
  <c r="Y12" s="1"/>
  <c r="Z12"/>
  <c r="X12"/>
  <c r="W12"/>
  <c r="V12"/>
  <c r="U12"/>
  <c r="T12"/>
  <c r="S12"/>
  <c r="R12"/>
  <c r="Q12"/>
  <c r="P12"/>
  <c r="O12" s="1"/>
  <c r="N12"/>
  <c r="M12"/>
  <c r="L12"/>
  <c r="K12"/>
  <c r="J12" s="1"/>
  <c r="I12"/>
  <c r="H12"/>
  <c r="G12"/>
  <c r="E12" s="1"/>
  <c r="F12"/>
  <c r="Y15" i="1"/>
  <c r="T15"/>
  <c r="O15"/>
  <c r="J15"/>
  <c r="D15" s="1"/>
  <c r="E15"/>
  <c r="Y14"/>
  <c r="T14"/>
  <c r="O14"/>
  <c r="J14"/>
  <c r="E14"/>
  <c r="D14" s="1"/>
  <c r="AC13"/>
  <c r="AB13"/>
  <c r="AA13"/>
  <c r="Y13" s="1"/>
  <c r="Z13"/>
  <c r="X13"/>
  <c r="W13"/>
  <c r="V13"/>
  <c r="U13"/>
  <c r="T13"/>
  <c r="S13"/>
  <c r="R13"/>
  <c r="Q13"/>
  <c r="P13"/>
  <c r="O13" s="1"/>
  <c r="N13"/>
  <c r="M13"/>
  <c r="L13"/>
  <c r="K13"/>
  <c r="I13"/>
  <c r="H13"/>
  <c r="G13"/>
  <c r="E13" s="1"/>
  <c r="F13"/>
  <c r="X14" i="21"/>
  <c r="S14"/>
  <c r="N14"/>
  <c r="I14"/>
  <c r="C14" s="1"/>
  <c r="D14"/>
  <c r="D14" i="19" l="1"/>
  <c r="D12"/>
  <c r="J13" i="1"/>
  <c r="D13" s="1"/>
  <c r="Y15" i="13" l="1"/>
  <c r="T15"/>
  <c r="O15"/>
  <c r="J15"/>
  <c r="E15"/>
  <c r="Y11"/>
  <c r="T11"/>
  <c r="O11"/>
  <c r="J11"/>
  <c r="E11"/>
  <c r="Y53" i="19"/>
  <c r="T53"/>
  <c r="O53"/>
  <c r="J53"/>
  <c r="E53"/>
  <c r="D53"/>
  <c r="Y52"/>
  <c r="T52"/>
  <c r="O52"/>
  <c r="J52"/>
  <c r="E52"/>
  <c r="D52" s="1"/>
  <c r="AC51"/>
  <c r="AB51"/>
  <c r="AA51"/>
  <c r="Y51" s="1"/>
  <c r="Z51"/>
  <c r="X51"/>
  <c r="W51"/>
  <c r="V51"/>
  <c r="U51"/>
  <c r="T51"/>
  <c r="S51"/>
  <c r="R51"/>
  <c r="Q51"/>
  <c r="P51"/>
  <c r="O51" s="1"/>
  <c r="N51"/>
  <c r="M51"/>
  <c r="L51"/>
  <c r="K51"/>
  <c r="J51" s="1"/>
  <c r="I51"/>
  <c r="H51"/>
  <c r="G51"/>
  <c r="E51" s="1"/>
  <c r="D51" s="1"/>
  <c r="F51"/>
  <c r="Y54" i="1"/>
  <c r="T54"/>
  <c r="O54"/>
  <c r="J54"/>
  <c r="D54" s="1"/>
  <c r="E54"/>
  <c r="Y53"/>
  <c r="T53"/>
  <c r="D53" s="1"/>
  <c r="O53"/>
  <c r="J53"/>
  <c r="E53"/>
  <c r="AC52"/>
  <c r="AB52"/>
  <c r="AA52"/>
  <c r="Z52"/>
  <c r="Y52" s="1"/>
  <c r="X52"/>
  <c r="W52"/>
  <c r="V52"/>
  <c r="U52"/>
  <c r="T52" s="1"/>
  <c r="S52"/>
  <c r="R52"/>
  <c r="Q52"/>
  <c r="P52"/>
  <c r="O52" s="1"/>
  <c r="N52"/>
  <c r="M52"/>
  <c r="L52"/>
  <c r="K52"/>
  <c r="J52"/>
  <c r="I52"/>
  <c r="H52"/>
  <c r="G52"/>
  <c r="F52"/>
  <c r="E52" s="1"/>
  <c r="D52" s="1"/>
  <c r="X27" i="21"/>
  <c r="S27"/>
  <c r="N27"/>
  <c r="I27"/>
  <c r="D27"/>
  <c r="C27"/>
  <c r="D15" i="13" l="1"/>
  <c r="D11"/>
  <c r="Y44" i="19"/>
  <c r="T44"/>
  <c r="O44"/>
  <c r="J44"/>
  <c r="E44"/>
  <c r="D44"/>
  <c r="Y43"/>
  <c r="T43"/>
  <c r="O43"/>
  <c r="J43"/>
  <c r="E43"/>
  <c r="D43" s="1"/>
  <c r="AC42"/>
  <c r="AB42"/>
  <c r="AA42"/>
  <c r="Y42" s="1"/>
  <c r="Z42"/>
  <c r="X42"/>
  <c r="W42"/>
  <c r="V42"/>
  <c r="U42"/>
  <c r="T42"/>
  <c r="S42"/>
  <c r="R42"/>
  <c r="Q42"/>
  <c r="P42"/>
  <c r="O42" s="1"/>
  <c r="N42"/>
  <c r="M42"/>
  <c r="L42"/>
  <c r="K42"/>
  <c r="J42" s="1"/>
  <c r="I42"/>
  <c r="H42"/>
  <c r="G42"/>
  <c r="E42" s="1"/>
  <c r="D42" s="1"/>
  <c r="F42"/>
  <c r="Y45" i="1"/>
  <c r="T45"/>
  <c r="O45"/>
  <c r="J45"/>
  <c r="E45"/>
  <c r="D45"/>
  <c r="Y44"/>
  <c r="T44"/>
  <c r="O44"/>
  <c r="J44"/>
  <c r="E44"/>
  <c r="D44" s="1"/>
  <c r="AC43"/>
  <c r="AB43"/>
  <c r="Y43" s="1"/>
  <c r="AA43"/>
  <c r="Z43"/>
  <c r="X43"/>
  <c r="W43"/>
  <c r="V43"/>
  <c r="U43"/>
  <c r="T43"/>
  <c r="S43"/>
  <c r="R43"/>
  <c r="Q43"/>
  <c r="P43"/>
  <c r="O43" s="1"/>
  <c r="N43"/>
  <c r="M43"/>
  <c r="L43"/>
  <c r="K43"/>
  <c r="J43" s="1"/>
  <c r="I43"/>
  <c r="H43"/>
  <c r="G43"/>
  <c r="F43"/>
  <c r="E43"/>
  <c r="D43" s="1"/>
  <c r="Y35" i="19" l="1"/>
  <c r="T35"/>
  <c r="O35"/>
  <c r="J35"/>
  <c r="E35"/>
  <c r="D35"/>
  <c r="Y34"/>
  <c r="T34"/>
  <c r="O34"/>
  <c r="J34"/>
  <c r="E34"/>
  <c r="D34" s="1"/>
  <c r="AC33"/>
  <c r="AB33"/>
  <c r="Y33" s="1"/>
  <c r="AA33"/>
  <c r="Z33"/>
  <c r="X33"/>
  <c r="W33"/>
  <c r="V33"/>
  <c r="U33"/>
  <c r="T33"/>
  <c r="S33"/>
  <c r="R33"/>
  <c r="Q33"/>
  <c r="P33"/>
  <c r="O33" s="1"/>
  <c r="N33"/>
  <c r="M33"/>
  <c r="L33"/>
  <c r="K33"/>
  <c r="J33" s="1"/>
  <c r="I33"/>
  <c r="H33"/>
  <c r="E33" s="1"/>
  <c r="D33" s="1"/>
  <c r="G33"/>
  <c r="F33"/>
  <c r="Y36" i="1"/>
  <c r="T36"/>
  <c r="O36"/>
  <c r="J36"/>
  <c r="D36" s="1"/>
  <c r="E36"/>
  <c r="Y35"/>
  <c r="T35"/>
  <c r="O35"/>
  <c r="J35"/>
  <c r="E35"/>
  <c r="AC34"/>
  <c r="AB34"/>
  <c r="AA34"/>
  <c r="Y34" s="1"/>
  <c r="Z34"/>
  <c r="X34"/>
  <c r="W34"/>
  <c r="V34"/>
  <c r="U34"/>
  <c r="T34"/>
  <c r="S34"/>
  <c r="R34"/>
  <c r="Q34"/>
  <c r="P34"/>
  <c r="O34" s="1"/>
  <c r="N34"/>
  <c r="M34"/>
  <c r="L34"/>
  <c r="K34"/>
  <c r="I34"/>
  <c r="H34"/>
  <c r="G34"/>
  <c r="E34" s="1"/>
  <c r="F34"/>
  <c r="X21" i="21"/>
  <c r="S21"/>
  <c r="N21"/>
  <c r="I21"/>
  <c r="C21" s="1"/>
  <c r="D21"/>
  <c r="J34" i="1" l="1"/>
  <c r="D34" s="1"/>
  <c r="D35"/>
  <c r="Y41" i="19" l="1"/>
  <c r="T41"/>
  <c r="O41"/>
  <c r="J41"/>
  <c r="E41"/>
  <c r="Y40"/>
  <c r="T40"/>
  <c r="O40"/>
  <c r="J40"/>
  <c r="E40"/>
  <c r="AC39"/>
  <c r="AB39"/>
  <c r="AA39"/>
  <c r="Y39" s="1"/>
  <c r="Z39"/>
  <c r="X39"/>
  <c r="W39"/>
  <c r="V39"/>
  <c r="U39"/>
  <c r="T39"/>
  <c r="S39"/>
  <c r="R39"/>
  <c r="Q39"/>
  <c r="P39"/>
  <c r="O39" s="1"/>
  <c r="N39"/>
  <c r="M39"/>
  <c r="L39"/>
  <c r="K39"/>
  <c r="J39" s="1"/>
  <c r="I39"/>
  <c r="H39"/>
  <c r="G39"/>
  <c r="E39" s="1"/>
  <c r="F39"/>
  <c r="Y42" i="1"/>
  <c r="T42"/>
  <c r="O42"/>
  <c r="J42"/>
  <c r="E42"/>
  <c r="D42"/>
  <c r="Y41"/>
  <c r="T41"/>
  <c r="O41"/>
  <c r="J41"/>
  <c r="E41"/>
  <c r="D41" s="1"/>
  <c r="AC40"/>
  <c r="AB40"/>
  <c r="AA40"/>
  <c r="Y40" s="1"/>
  <c r="Z40"/>
  <c r="X40"/>
  <c r="W40"/>
  <c r="V40"/>
  <c r="U40"/>
  <c r="T40"/>
  <c r="S40"/>
  <c r="R40"/>
  <c r="Q40"/>
  <c r="P40"/>
  <c r="O40" s="1"/>
  <c r="N40"/>
  <c r="M40"/>
  <c r="L40"/>
  <c r="K40"/>
  <c r="J40" s="1"/>
  <c r="I40"/>
  <c r="H40"/>
  <c r="G40"/>
  <c r="E40" s="1"/>
  <c r="D40" s="1"/>
  <c r="F40"/>
  <c r="D41" i="19" l="1"/>
  <c r="D39"/>
  <c r="D40"/>
  <c r="X17" i="21" l="1"/>
  <c r="S17"/>
  <c r="N17"/>
  <c r="I17"/>
  <c r="D17"/>
  <c r="L8" i="22" l="1"/>
  <c r="L9"/>
  <c r="L10"/>
  <c r="P10" s="1"/>
  <c r="L11"/>
  <c r="L12"/>
  <c r="L13"/>
  <c r="P13" s="1"/>
  <c r="L14"/>
  <c r="P14" s="1"/>
  <c r="L15"/>
  <c r="P15" s="1"/>
  <c r="L16"/>
  <c r="P16" s="1"/>
  <c r="L17"/>
  <c r="P17" s="1"/>
  <c r="P8"/>
  <c r="P11"/>
  <c r="P12"/>
  <c r="C8"/>
  <c r="H8" s="1"/>
  <c r="C9"/>
  <c r="H9" s="1"/>
  <c r="C10"/>
  <c r="H10" s="1"/>
  <c r="C11"/>
  <c r="C12"/>
  <c r="C13"/>
  <c r="H13" s="1"/>
  <c r="C14"/>
  <c r="H14" s="1"/>
  <c r="C15"/>
  <c r="H15" s="1"/>
  <c r="C16"/>
  <c r="H16" s="1"/>
  <c r="C17"/>
  <c r="H17" s="1"/>
  <c r="H11"/>
  <c r="H12"/>
  <c r="C18"/>
  <c r="H18" s="1"/>
  <c r="L18"/>
  <c r="P18" s="1"/>
  <c r="C19"/>
  <c r="H19" s="1"/>
  <c r="L19"/>
  <c r="P19" s="1"/>
  <c r="C20"/>
  <c r="H20" s="1"/>
  <c r="L20"/>
  <c r="P20" s="1"/>
  <c r="C21"/>
  <c r="H21" s="1"/>
  <c r="L21"/>
  <c r="P21" s="1"/>
  <c r="AC8" i="19"/>
  <c r="AB8"/>
  <c r="AA8"/>
  <c r="Z8"/>
  <c r="X8"/>
  <c r="W8"/>
  <c r="V8"/>
  <c r="U8"/>
  <c r="S8"/>
  <c r="R8"/>
  <c r="Q8"/>
  <c r="P8"/>
  <c r="N8"/>
  <c r="M8"/>
  <c r="L8"/>
  <c r="K8"/>
  <c r="I8"/>
  <c r="H8"/>
  <c r="G8"/>
  <c r="F8"/>
  <c r="AC7"/>
  <c r="AB7"/>
  <c r="AA7"/>
  <c r="Z7"/>
  <c r="X7"/>
  <c r="W7"/>
  <c r="V7"/>
  <c r="U7"/>
  <c r="S7"/>
  <c r="R7"/>
  <c r="Q7"/>
  <c r="P7"/>
  <c r="N7"/>
  <c r="M7"/>
  <c r="L7"/>
  <c r="K7"/>
  <c r="I7"/>
  <c r="H7"/>
  <c r="G7"/>
  <c r="F7"/>
  <c r="Y29"/>
  <c r="T29"/>
  <c r="O29"/>
  <c r="J29"/>
  <c r="E29"/>
  <c r="D29" s="1"/>
  <c r="Y28"/>
  <c r="T28"/>
  <c r="O28"/>
  <c r="J28"/>
  <c r="E28"/>
  <c r="AC27"/>
  <c r="AB27"/>
  <c r="AA27"/>
  <c r="Z27"/>
  <c r="X27"/>
  <c r="W27"/>
  <c r="V27"/>
  <c r="U27"/>
  <c r="T27"/>
  <c r="S27"/>
  <c r="R27"/>
  <c r="Q27"/>
  <c r="P27"/>
  <c r="N27"/>
  <c r="M27"/>
  <c r="L27"/>
  <c r="K27"/>
  <c r="I27"/>
  <c r="H27"/>
  <c r="G27"/>
  <c r="F27"/>
  <c r="E27" s="1"/>
  <c r="Y11"/>
  <c r="T11"/>
  <c r="O11"/>
  <c r="J11"/>
  <c r="E11"/>
  <c r="Y10"/>
  <c r="T10"/>
  <c r="O10"/>
  <c r="J10"/>
  <c r="E10"/>
  <c r="AC9"/>
  <c r="AC6" s="1"/>
  <c r="AB9"/>
  <c r="AB6" s="1"/>
  <c r="AA9"/>
  <c r="Y9" s="1"/>
  <c r="Z9"/>
  <c r="Z6" s="1"/>
  <c r="X9"/>
  <c r="X6" s="1"/>
  <c r="W9"/>
  <c r="V9"/>
  <c r="V6" s="1"/>
  <c r="U9"/>
  <c r="U6" s="1"/>
  <c r="S9"/>
  <c r="R9"/>
  <c r="Q9"/>
  <c r="P9"/>
  <c r="N9"/>
  <c r="N6" s="1"/>
  <c r="M9"/>
  <c r="L9"/>
  <c r="K9"/>
  <c r="K6" s="1"/>
  <c r="I9"/>
  <c r="I6" s="1"/>
  <c r="H9"/>
  <c r="H6" s="1"/>
  <c r="G9"/>
  <c r="G6" s="1"/>
  <c r="F9"/>
  <c r="D15" i="21"/>
  <c r="I15"/>
  <c r="N15"/>
  <c r="S15"/>
  <c r="X15"/>
  <c r="D16"/>
  <c r="I16"/>
  <c r="N16"/>
  <c r="S16"/>
  <c r="X16"/>
  <c r="D18"/>
  <c r="I18"/>
  <c r="N18"/>
  <c r="S18"/>
  <c r="X18"/>
  <c r="D19"/>
  <c r="I19"/>
  <c r="N19"/>
  <c r="S19"/>
  <c r="X19"/>
  <c r="D20"/>
  <c r="I20"/>
  <c r="N20"/>
  <c r="S20"/>
  <c r="X20"/>
  <c r="D23"/>
  <c r="I23"/>
  <c r="N23"/>
  <c r="S23"/>
  <c r="X23"/>
  <c r="D24"/>
  <c r="I24"/>
  <c r="N24"/>
  <c r="S24"/>
  <c r="X24"/>
  <c r="AC9" i="1"/>
  <c r="AB9"/>
  <c r="AA9"/>
  <c r="Y9" s="1"/>
  <c r="Z9"/>
  <c r="X9"/>
  <c r="W9"/>
  <c r="V9"/>
  <c r="U9"/>
  <c r="S9"/>
  <c r="R9"/>
  <c r="Q9"/>
  <c r="P9"/>
  <c r="N9"/>
  <c r="M9"/>
  <c r="L9"/>
  <c r="K9"/>
  <c r="I9"/>
  <c r="H9"/>
  <c r="G9"/>
  <c r="F9"/>
  <c r="AC8"/>
  <c r="AB8"/>
  <c r="AA8"/>
  <c r="Y8" s="1"/>
  <c r="Z8"/>
  <c r="X8"/>
  <c r="W8"/>
  <c r="V8"/>
  <c r="U8"/>
  <c r="S8"/>
  <c r="R8"/>
  <c r="Q8"/>
  <c r="P8"/>
  <c r="N8"/>
  <c r="M8"/>
  <c r="L8"/>
  <c r="K8"/>
  <c r="I8"/>
  <c r="H8"/>
  <c r="G8"/>
  <c r="F8"/>
  <c r="Y48"/>
  <c r="T48"/>
  <c r="O48"/>
  <c r="J48"/>
  <c r="E48"/>
  <c r="Y47"/>
  <c r="T47"/>
  <c r="O47"/>
  <c r="J47"/>
  <c r="E47"/>
  <c r="AC46"/>
  <c r="AB46"/>
  <c r="AA46"/>
  <c r="Z46"/>
  <c r="X46"/>
  <c r="W46"/>
  <c r="V46"/>
  <c r="U46"/>
  <c r="S46"/>
  <c r="R46"/>
  <c r="Q46"/>
  <c r="P46"/>
  <c r="N46"/>
  <c r="M46"/>
  <c r="L46"/>
  <c r="K46"/>
  <c r="I46"/>
  <c r="H46"/>
  <c r="G46"/>
  <c r="F46"/>
  <c r="Y39"/>
  <c r="T39"/>
  <c r="O39"/>
  <c r="J39"/>
  <c r="E39"/>
  <c r="Y38"/>
  <c r="T38"/>
  <c r="O38"/>
  <c r="J38"/>
  <c r="E38"/>
  <c r="AC37"/>
  <c r="AB37"/>
  <c r="AA37"/>
  <c r="Z37"/>
  <c r="X37"/>
  <c r="W37"/>
  <c r="V37"/>
  <c r="U37"/>
  <c r="S37"/>
  <c r="R37"/>
  <c r="Q37"/>
  <c r="P37"/>
  <c r="N37"/>
  <c r="M37"/>
  <c r="L37"/>
  <c r="K37"/>
  <c r="I37"/>
  <c r="H37"/>
  <c r="G37"/>
  <c r="F37"/>
  <c r="E37" s="1"/>
  <c r="Y30"/>
  <c r="T30"/>
  <c r="O30"/>
  <c r="J30"/>
  <c r="E30"/>
  <c r="Y29"/>
  <c r="T29"/>
  <c r="O29"/>
  <c r="J29"/>
  <c r="E29"/>
  <c r="AC28"/>
  <c r="AB28"/>
  <c r="AA28"/>
  <c r="Z28"/>
  <c r="X28"/>
  <c r="W28"/>
  <c r="V28"/>
  <c r="U28"/>
  <c r="S28"/>
  <c r="R28"/>
  <c r="Q28"/>
  <c r="P28"/>
  <c r="N28"/>
  <c r="M28"/>
  <c r="L28"/>
  <c r="K28"/>
  <c r="I28"/>
  <c r="H28"/>
  <c r="G28"/>
  <c r="F28"/>
  <c r="X26" i="21"/>
  <c r="S26"/>
  <c r="N26"/>
  <c r="I26"/>
  <c r="D26"/>
  <c r="D11" i="19" l="1"/>
  <c r="P9" i="22"/>
  <c r="Y7" i="19"/>
  <c r="Y8"/>
  <c r="T9" i="1"/>
  <c r="E7" i="19"/>
  <c r="C23" i="21"/>
  <c r="C19"/>
  <c r="C18"/>
  <c r="C24"/>
  <c r="C20"/>
  <c r="C16"/>
  <c r="E9" i="19"/>
  <c r="S6"/>
  <c r="J8"/>
  <c r="O8"/>
  <c r="T8"/>
  <c r="E46" i="1"/>
  <c r="Y46"/>
  <c r="E8"/>
  <c r="C15" i="21"/>
  <c r="F6" i="19"/>
  <c r="E6" s="1"/>
  <c r="O9"/>
  <c r="T9"/>
  <c r="Y27"/>
  <c r="AA6"/>
  <c r="Y6" s="1"/>
  <c r="D10"/>
  <c r="J9"/>
  <c r="E8"/>
  <c r="O27"/>
  <c r="D28"/>
  <c r="J27"/>
  <c r="L6"/>
  <c r="O7"/>
  <c r="R6"/>
  <c r="W6"/>
  <c r="T6" s="1"/>
  <c r="T7"/>
  <c r="P6"/>
  <c r="Q6"/>
  <c r="M6"/>
  <c r="J7"/>
  <c r="D9"/>
  <c r="E9" i="1"/>
  <c r="T8"/>
  <c r="O28"/>
  <c r="O8"/>
  <c r="O9"/>
  <c r="O37"/>
  <c r="J37"/>
  <c r="D30"/>
  <c r="J8"/>
  <c r="J9"/>
  <c r="J46"/>
  <c r="O46"/>
  <c r="T46"/>
  <c r="E28"/>
  <c r="J28"/>
  <c r="T37"/>
  <c r="Y37"/>
  <c r="D37" s="1"/>
  <c r="D38"/>
  <c r="D47"/>
  <c r="T28"/>
  <c r="Y28"/>
  <c r="D29"/>
  <c r="D39"/>
  <c r="D48"/>
  <c r="C26" i="21"/>
  <c r="D27" i="19" l="1"/>
  <c r="D46" i="1"/>
  <c r="J6" i="19"/>
  <c r="O6"/>
  <c r="D28" i="1"/>
  <c r="C7" i="22" l="1"/>
  <c r="H7" s="1"/>
  <c r="J6" i="13"/>
  <c r="E6"/>
  <c r="V10" i="1"/>
  <c r="V7" s="1"/>
  <c r="R10"/>
  <c r="R7" s="1"/>
  <c r="Q10"/>
  <c r="Q7" s="1"/>
  <c r="L10"/>
  <c r="L7" s="1"/>
  <c r="G10"/>
  <c r="G7" s="1"/>
  <c r="Y13" i="13"/>
  <c r="T13"/>
  <c r="O13"/>
  <c r="J13"/>
  <c r="E13"/>
  <c r="Y12"/>
  <c r="O12"/>
  <c r="J12"/>
  <c r="Y7"/>
  <c r="T7"/>
  <c r="O7"/>
  <c r="J7"/>
  <c r="E7"/>
  <c r="Y6"/>
  <c r="T6"/>
  <c r="O6"/>
  <c r="L7" i="22"/>
  <c r="F10" i="1"/>
  <c r="F7" s="1"/>
  <c r="K10"/>
  <c r="K7" s="1"/>
  <c r="P10"/>
  <c r="P7" s="1"/>
  <c r="U10"/>
  <c r="U7" s="1"/>
  <c r="Z10"/>
  <c r="Z7" s="1"/>
  <c r="H10"/>
  <c r="H7" s="1"/>
  <c r="I10"/>
  <c r="I7" s="1"/>
  <c r="M10"/>
  <c r="M7" s="1"/>
  <c r="N10"/>
  <c r="N7" s="1"/>
  <c r="S10"/>
  <c r="S7" s="1"/>
  <c r="W10"/>
  <c r="W7" s="1"/>
  <c r="X10"/>
  <c r="X7" s="1"/>
  <c r="AA10"/>
  <c r="AA7" s="1"/>
  <c r="AB10"/>
  <c r="AB7" s="1"/>
  <c r="AC10"/>
  <c r="AC7" s="1"/>
  <c r="E11"/>
  <c r="J11"/>
  <c r="O11"/>
  <c r="T11"/>
  <c r="Y11"/>
  <c r="E12"/>
  <c r="J12"/>
  <c r="O12"/>
  <c r="T12"/>
  <c r="Y12"/>
  <c r="E12" i="21"/>
  <c r="F12"/>
  <c r="G12"/>
  <c r="H12"/>
  <c r="J12"/>
  <c r="K12"/>
  <c r="L12"/>
  <c r="M12"/>
  <c r="O12"/>
  <c r="P12"/>
  <c r="Q12"/>
  <c r="R12"/>
  <c r="T12"/>
  <c r="U12"/>
  <c r="V12"/>
  <c r="W12"/>
  <c r="Y12"/>
  <c r="Z12"/>
  <c r="AA12"/>
  <c r="AB12"/>
  <c r="D13"/>
  <c r="I13"/>
  <c r="N13"/>
  <c r="S13"/>
  <c r="X13"/>
  <c r="O10" i="1"/>
  <c r="E10"/>
  <c r="E12" i="13" l="1"/>
  <c r="T12"/>
  <c r="P7" i="22"/>
  <c r="L6"/>
  <c r="P6" s="1"/>
  <c r="Y7" i="1"/>
  <c r="E7"/>
  <c r="I12" i="21"/>
  <c r="T10" i="1"/>
  <c r="T7"/>
  <c r="D13" i="13"/>
  <c r="C6" i="22"/>
  <c r="D7" i="13"/>
  <c r="D6"/>
  <c r="O7" i="1"/>
  <c r="J7"/>
  <c r="J10"/>
  <c r="Y10"/>
  <c r="D11"/>
  <c r="D8"/>
  <c r="D12"/>
  <c r="D9"/>
  <c r="D12" i="21"/>
  <c r="X12"/>
  <c r="C13"/>
  <c r="N12"/>
  <c r="S12"/>
  <c r="D12" i="13" l="1"/>
  <c r="D10" i="1"/>
  <c r="D7"/>
  <c r="C12" i="21"/>
  <c r="D6" i="19"/>
  <c r="D8"/>
  <c r="D7"/>
</calcChain>
</file>

<file path=xl/sharedStrings.xml><?xml version="1.0" encoding="utf-8"?>
<sst xmlns="http://schemas.openxmlformats.org/spreadsheetml/2006/main" count="966" uniqueCount="514">
  <si>
    <t>2.공용차량 보유 현황</t>
    <phoneticPr fontId="2" type="noConversion"/>
  </si>
  <si>
    <t>4. 공용차량 구입 및 처분현황</t>
    <phoneticPr fontId="2" type="noConversion"/>
  </si>
  <si>
    <t>기관명</t>
    <phoneticPr fontId="2" type="noConversion"/>
  </si>
  <si>
    <t>구매</t>
    <phoneticPr fontId="2" type="noConversion"/>
  </si>
  <si>
    <t>임차</t>
    <phoneticPr fontId="2" type="noConversion"/>
  </si>
  <si>
    <t>총 계</t>
    <phoneticPr fontId="2" type="noConversion"/>
  </si>
  <si>
    <t>승용(전용)</t>
    <phoneticPr fontId="2" type="noConversion"/>
  </si>
  <si>
    <t>승용(업무용)</t>
    <phoneticPr fontId="2" type="noConversion"/>
  </si>
  <si>
    <t>대형</t>
    <phoneticPr fontId="2" type="noConversion"/>
  </si>
  <si>
    <t>중형</t>
    <phoneticPr fontId="2" type="noConversion"/>
  </si>
  <si>
    <t>소형</t>
    <phoneticPr fontId="2" type="noConversion"/>
  </si>
  <si>
    <t>경형</t>
    <phoneticPr fontId="2" type="noConversion"/>
  </si>
  <si>
    <t>소계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</si>
  <si>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</si>
  <si>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</si>
  <si>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</si>
  <si>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[단위 : 대]</t>
  </si>
  <si>
    <t>(단위 : 대)</t>
    <phoneticPr fontId="2" type="noConversion"/>
  </si>
  <si>
    <t>승용(전용)</t>
    <phoneticPr fontId="2" type="noConversion"/>
  </si>
  <si>
    <t>승용(업무용)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</si>
  <si>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</si>
  <si>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</si>
  <si>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</si>
  <si>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소계</t>
    <phoneticPr fontId="2" type="noConversion"/>
  </si>
  <si>
    <t>대형</t>
    <phoneticPr fontId="2" type="noConversion"/>
  </si>
  <si>
    <t>중형</t>
    <phoneticPr fontId="2" type="noConversion"/>
  </si>
  <si>
    <t>소형</t>
    <phoneticPr fontId="2" type="noConversion"/>
  </si>
  <si>
    <t>경형</t>
    <phoneticPr fontId="2" type="noConversion"/>
  </si>
  <si>
    <t>(단위 : 대)</t>
    <phoneticPr fontId="2" type="noConversion"/>
  </si>
  <si>
    <t>승용(전용)</t>
    <phoneticPr fontId="2" type="noConversion"/>
  </si>
  <si>
    <t>승용(업무용)</t>
    <phoneticPr fontId="2" type="noConversion"/>
  </si>
  <si>
    <t>승합용</t>
    <phoneticPr fontId="2" type="noConversion"/>
  </si>
  <si>
    <t>화물용</t>
    <phoneticPr fontId="2" type="noConversion"/>
  </si>
  <si>
    <t>특수용</t>
    <phoneticPr fontId="2" type="noConversion"/>
  </si>
  <si>
    <t>소계</t>
    <phoneticPr fontId="2" type="noConversion"/>
  </si>
  <si>
    <t>대형</t>
    <phoneticPr fontId="2" type="noConversion"/>
  </si>
  <si>
    <t>중형</t>
    <phoneticPr fontId="2" type="noConversion"/>
  </si>
  <si>
    <t>소형</t>
    <phoneticPr fontId="2" type="noConversion"/>
  </si>
  <si>
    <t>경형</t>
    <phoneticPr fontId="2" type="noConversion"/>
  </si>
  <si>
    <t>기관명</t>
    <phoneticPr fontId="2" type="noConversion"/>
  </si>
  <si>
    <t>증감</t>
    <phoneticPr fontId="2" type="noConversion"/>
  </si>
  <si>
    <t>경차</t>
    <phoneticPr fontId="2" type="noConversion"/>
  </si>
  <si>
    <t>본 부</t>
    <phoneticPr fontId="2" type="noConversion"/>
  </si>
  <si>
    <t>소계
(B)</t>
    <phoneticPr fontId="2" type="noConversion"/>
  </si>
  <si>
    <t>전환
(보유)율
B/A</t>
    <phoneticPr fontId="2" type="noConversion"/>
  </si>
  <si>
    <t>본부</t>
    <phoneticPr fontId="2" type="noConversion"/>
  </si>
  <si>
    <t>증감</t>
    <phoneticPr fontId="2" type="noConversion"/>
  </si>
  <si>
    <r>
      <t>1.공용차량 정수현황</t>
    </r>
    <r>
      <rPr>
        <b/>
        <sz val="14"/>
        <rFont val="돋움체"/>
        <family val="3"/>
        <charset val="129"/>
      </rPr>
      <t xml:space="preserve"> </t>
    </r>
    <phoneticPr fontId="2" type="noConversion"/>
  </si>
  <si>
    <t>번호</t>
    <phoneticPr fontId="2" type="noConversion"/>
  </si>
  <si>
    <t>기관명</t>
    <phoneticPr fontId="2" type="noConversion"/>
  </si>
  <si>
    <t>구 분</t>
    <phoneticPr fontId="2" type="noConversion"/>
  </si>
  <si>
    <t>합계</t>
    <phoneticPr fontId="2" type="noConversion"/>
  </si>
  <si>
    <t>총 계</t>
    <phoneticPr fontId="2" type="noConversion"/>
  </si>
  <si>
    <t>구분</t>
    <phoneticPr fontId="2" type="noConversion"/>
  </si>
  <si>
    <t>합계</t>
    <phoneticPr fontId="2" type="noConversion"/>
  </si>
  <si>
    <t>구 분</t>
    <phoneticPr fontId="2" type="noConversion"/>
  </si>
  <si>
    <t>구입</t>
    <phoneticPr fontId="2" type="noConversion"/>
  </si>
  <si>
    <t>합계</t>
    <phoneticPr fontId="2" type="noConversion"/>
  </si>
  <si>
    <t>기관명</t>
    <phoneticPr fontId="2" type="noConversion"/>
  </si>
  <si>
    <t>처분</t>
    <phoneticPr fontId="2" type="noConversion"/>
  </si>
  <si>
    <t>작성자 성명
(이메일)</t>
    <phoneticPr fontId="2" type="noConversion"/>
  </si>
  <si>
    <t>차형</t>
    <phoneticPr fontId="2" type="noConversion"/>
  </si>
  <si>
    <t>차종</t>
    <phoneticPr fontId="2" type="noConversion"/>
  </si>
  <si>
    <t>증감 사유</t>
    <phoneticPr fontId="2" type="noConversion"/>
  </si>
  <si>
    <t>차명</t>
    <phoneticPr fontId="2" type="noConversion"/>
  </si>
  <si>
    <t>차량번호</t>
    <phoneticPr fontId="2" type="noConversion"/>
  </si>
  <si>
    <t>합계</t>
    <phoneticPr fontId="2" type="noConversion"/>
  </si>
  <si>
    <t>정수 증가</t>
    <phoneticPr fontId="2" type="noConversion"/>
  </si>
  <si>
    <t>정수 감소</t>
    <phoneticPr fontId="2" type="noConversion"/>
  </si>
  <si>
    <t xml:space="preserve"> </t>
    <phoneticPr fontId="2" type="noConversion"/>
  </si>
  <si>
    <t>*「공공기관 에너지이용합리화 추진지침」(국무총리 지시, 제2008-3호, '08.6.12)</t>
    <phoneticPr fontId="2" type="noConversion"/>
  </si>
  <si>
    <t>*「공용차량의 하이브리드 및 경차 확대계획」(행정안전부, '08.5.30)</t>
    <phoneticPr fontId="2" type="noConversion"/>
  </si>
  <si>
    <t>체어맨</t>
    <phoneticPr fontId="2" type="noConversion"/>
  </si>
  <si>
    <t>하이
브리드</t>
    <phoneticPr fontId="2" type="noConversion"/>
  </si>
  <si>
    <r>
      <t xml:space="preserve">전기차등
</t>
    </r>
    <r>
      <rPr>
        <b/>
        <sz val="11"/>
        <rFont val="돋움"/>
        <family val="3"/>
        <charset val="129"/>
      </rPr>
      <t>기타</t>
    </r>
    <phoneticPr fontId="2" type="noConversion"/>
  </si>
  <si>
    <t>* 차종(승용·승합용·화물용·특수용) 및 차형(대형·중형·소형 및 경형) 구분 :「자동차관리법시행규칙」[별표1] 자동차의 종류 중 규모별 기준 참조</t>
    <phoneticPr fontId="2" type="noConversion"/>
  </si>
  <si>
    <t>주행거리
(km)</t>
    <phoneticPr fontId="2" type="noConversion"/>
  </si>
  <si>
    <r>
      <t xml:space="preserve">* </t>
    </r>
    <r>
      <rPr>
        <b/>
        <sz val="12"/>
        <rFont val="돋움"/>
        <family val="3"/>
        <charset val="129"/>
      </rPr>
      <t>구입</t>
    </r>
    <r>
      <rPr>
        <sz val="12"/>
        <rFont val="돋움"/>
        <family val="3"/>
        <charset val="129"/>
      </rPr>
      <t xml:space="preserve"> : 구매 및 임차 포함 / </t>
    </r>
    <r>
      <rPr>
        <b/>
        <sz val="12"/>
        <rFont val="돋움"/>
        <family val="3"/>
        <charset val="129"/>
      </rPr>
      <t>처분</t>
    </r>
    <r>
      <rPr>
        <sz val="12"/>
        <rFont val="돋움"/>
        <family val="3"/>
        <charset val="129"/>
      </rPr>
      <t xml:space="preserve"> : 공매에 의한 매각, 관리전환, 양여, 폐차말소 등으로 처분한 차량 및 임차기간 만료로 반납한 차량 포함</t>
    </r>
    <phoneticPr fontId="2" type="noConversion"/>
  </si>
  <si>
    <t>구입/
임차일자</t>
    <phoneticPr fontId="2" type="noConversion"/>
  </si>
  <si>
    <t xml:space="preserve">   - 일반 승용(업무용) 차량 중 하이브리드 및 경차 비율을 '12년까지 50% 수준으로 확대되도록 우선 구매</t>
    <phoneticPr fontId="2" type="noConversion"/>
  </si>
  <si>
    <t>※ ① 승용(업무용) 차량 현황은 "표2.공용차량 보유현황"의 승용(업무용) 차량 수량과 동일함</t>
    <phoneticPr fontId="2" type="noConversion"/>
  </si>
  <si>
    <t xml:space="preserve">   * 전환대상 제외차량은 제한적이고 엄격하게 적용</t>
    <phoneticPr fontId="2" type="noConversion"/>
  </si>
  <si>
    <t>* '셀' 안의 숫자는 예시이므로 수정 작성</t>
    <phoneticPr fontId="2" type="noConversion"/>
  </si>
  <si>
    <t>12년말</t>
    <phoneticPr fontId="2" type="noConversion"/>
  </si>
  <si>
    <r>
      <t>★하나 선택
-승용(전용)
-</t>
    </r>
    <r>
      <rPr>
        <sz val="10"/>
        <color indexed="12"/>
        <rFont val="돋움"/>
        <family val="3"/>
        <charset val="129"/>
      </rPr>
      <t>승용(업무용)</t>
    </r>
    <r>
      <rPr>
        <b/>
        <sz val="10"/>
        <color indexed="12"/>
        <rFont val="돋움"/>
        <family val="3"/>
        <charset val="129"/>
      </rPr>
      <t xml:space="preserve">
-승합용
-화물용
-특수용</t>
    </r>
    <phoneticPr fontId="2" type="noConversion"/>
  </si>
  <si>
    <t>1-2. 정수증감 현황</t>
    <phoneticPr fontId="2" type="noConversion"/>
  </si>
  <si>
    <t>1-1. 총괄</t>
    <phoneticPr fontId="2" type="noConversion"/>
  </si>
  <si>
    <t>하이브리드차</t>
    <phoneticPr fontId="2" type="noConversion"/>
  </si>
  <si>
    <t>전기차</t>
    <phoneticPr fontId="2" type="noConversion"/>
  </si>
  <si>
    <t>구입금액/
월임차료
(천원)</t>
    <phoneticPr fontId="2" type="noConversion"/>
  </si>
  <si>
    <t>중앙행정기관명</t>
    <phoneticPr fontId="2" type="noConversion"/>
  </si>
  <si>
    <t>담당부서
(전화번호)</t>
    <phoneticPr fontId="2" type="noConversion"/>
  </si>
  <si>
    <t>2013년도 공용차량 정수 및 운영현황</t>
    <phoneticPr fontId="2" type="noConversion"/>
  </si>
  <si>
    <t>* 차종(승용·승합용·화물용·특수용) 및 차형(대형·중형·소형 및 경형) 구분 :「자동차관리법시행규칙」[별표1] 자동차의 종류 중 규모별 기준 참조</t>
    <phoneticPr fontId="2" type="noConversion"/>
  </si>
  <si>
    <t>13년말</t>
    <phoneticPr fontId="2" type="noConversion"/>
  </si>
  <si>
    <t>* 기관명에는 본부 소속기관뿐만아니라 각 종 위원회 등 임시로 설치된 소속기관도 모두 조사하여 공용차량이 누락되지 않도록 함</t>
    <phoneticPr fontId="2" type="noConversion"/>
  </si>
  <si>
    <t>□ 정수 증감 사유</t>
    <phoneticPr fontId="2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</si>
  <si>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2012년말 정수</t>
    </r>
    <r>
      <rPr>
        <b/>
        <sz val="11"/>
        <color indexed="12"/>
        <rFont val="돋움"/>
        <family val="3"/>
        <charset val="129"/>
      </rPr>
      <t>는 기 제출된 통계와 반드시 일치하여야 하며, 이와 다를 경우 별도 "설명서" 제출</t>
    </r>
    <phoneticPr fontId="2" type="noConversion"/>
  </si>
  <si>
    <t xml:space="preserve"> ※ 2013년말 정수 증감 사유에 대해 세부내역 기재</t>
    <phoneticPr fontId="2" type="noConversion"/>
  </si>
  <si>
    <t>장관급</t>
    <phoneticPr fontId="2" type="noConversion"/>
  </si>
  <si>
    <t>배정대상 직위</t>
    <phoneticPr fontId="2" type="noConversion"/>
  </si>
  <si>
    <t>배기량</t>
    <phoneticPr fontId="2" type="noConversion"/>
  </si>
  <si>
    <t>구입/임차</t>
    <phoneticPr fontId="2" type="noConversion"/>
  </si>
  <si>
    <t>총리/장관급/차관급</t>
    <phoneticPr fontId="2" type="noConversion"/>
  </si>
  <si>
    <t>구입/임차 일자</t>
    <phoneticPr fontId="2" type="noConversion"/>
  </si>
  <si>
    <t>차관급</t>
    <phoneticPr fontId="2" type="noConversion"/>
  </si>
  <si>
    <t>※ 배정대상 직위는 구체적으로 차량 배정대상자(직위)를 기입</t>
    <phoneticPr fontId="2" type="noConversion"/>
  </si>
  <si>
    <t>기관</t>
    <phoneticPr fontId="2" type="noConversion"/>
  </si>
  <si>
    <t>안전행정부</t>
    <phoneticPr fontId="2" type="noConversion"/>
  </si>
  <si>
    <t>서울청사관리사무소</t>
    <phoneticPr fontId="2" type="noConversion"/>
  </si>
  <si>
    <t>외교부</t>
    <phoneticPr fontId="2" type="noConversion"/>
  </si>
  <si>
    <t>법제처</t>
    <phoneticPr fontId="2" type="noConversion"/>
  </si>
  <si>
    <t>소방방재청</t>
    <phoneticPr fontId="2" type="noConversion"/>
  </si>
  <si>
    <t>통일부</t>
    <phoneticPr fontId="2" type="noConversion"/>
  </si>
  <si>
    <t>여성가족부</t>
    <phoneticPr fontId="2" type="noConversion"/>
  </si>
  <si>
    <t>법무부</t>
    <phoneticPr fontId="2" type="noConversion"/>
  </si>
  <si>
    <t>방송통신위원회</t>
    <phoneticPr fontId="2" type="noConversion"/>
  </si>
  <si>
    <t>경인지방식품의약품안전청</t>
    <phoneticPr fontId="2" type="noConversion"/>
  </si>
  <si>
    <t>서울지방중소기업청</t>
    <phoneticPr fontId="2" type="noConversion"/>
  </si>
  <si>
    <t>서울지방공정거래사무소</t>
    <phoneticPr fontId="2" type="noConversion"/>
  </si>
  <si>
    <t>과천청사관리사무소</t>
    <phoneticPr fontId="2" type="noConversion"/>
  </si>
  <si>
    <t>미래창조과학부</t>
    <phoneticPr fontId="2" type="noConversion"/>
  </si>
  <si>
    <t>관세청</t>
    <phoneticPr fontId="2" type="noConversion"/>
  </si>
  <si>
    <t>문화재청</t>
    <phoneticPr fontId="2" type="noConversion"/>
  </si>
  <si>
    <t>산림청</t>
    <phoneticPr fontId="2" type="noConversion"/>
  </si>
  <si>
    <t>조달청</t>
    <phoneticPr fontId="2" type="noConversion"/>
  </si>
  <si>
    <t>중소기업청</t>
    <phoneticPr fontId="2" type="noConversion"/>
  </si>
  <si>
    <t>통계청</t>
    <phoneticPr fontId="2" type="noConversion"/>
  </si>
  <si>
    <t>특허청</t>
    <phoneticPr fontId="2" type="noConversion"/>
  </si>
  <si>
    <t>특허심판원</t>
    <phoneticPr fontId="2" type="noConversion"/>
  </si>
  <si>
    <t>병무청</t>
    <phoneticPr fontId="2" type="noConversion"/>
  </si>
  <si>
    <t>충남지방노동위원회</t>
    <phoneticPr fontId="2" type="noConversion"/>
  </si>
  <si>
    <t>감사원대전사무소</t>
    <phoneticPr fontId="2" type="noConversion"/>
  </si>
  <si>
    <t>국가기록원</t>
    <phoneticPr fontId="2" type="noConversion"/>
  </si>
  <si>
    <t>대전청사관리사무소</t>
    <phoneticPr fontId="2" type="noConversion"/>
  </si>
  <si>
    <t>국무총리실</t>
    <phoneticPr fontId="2" type="noConversion"/>
  </si>
  <si>
    <t>기획재정부</t>
    <phoneticPr fontId="2" type="noConversion"/>
  </si>
  <si>
    <t>공정거래위원회</t>
    <phoneticPr fontId="2" type="noConversion"/>
  </si>
  <si>
    <t>농림수산식품부</t>
    <phoneticPr fontId="2" type="noConversion"/>
  </si>
  <si>
    <t>국토교통부</t>
    <phoneticPr fontId="2" type="noConversion"/>
  </si>
  <si>
    <t>해양수산부</t>
    <phoneticPr fontId="2" type="noConversion"/>
  </si>
  <si>
    <t>환경부</t>
    <phoneticPr fontId="2" type="noConversion"/>
  </si>
  <si>
    <t>교육부</t>
    <phoneticPr fontId="2" type="noConversion"/>
  </si>
  <si>
    <t>문화부</t>
    <phoneticPr fontId="2" type="noConversion"/>
  </si>
  <si>
    <t>지식경제부</t>
    <phoneticPr fontId="2" type="noConversion"/>
  </si>
  <si>
    <t>보건복지부</t>
    <phoneticPr fontId="2" type="noConversion"/>
  </si>
  <si>
    <t>고용노동부</t>
    <phoneticPr fontId="2" type="noConversion"/>
  </si>
  <si>
    <t>국가보훈처</t>
    <phoneticPr fontId="2" type="noConversion"/>
  </si>
  <si>
    <t>광주지방교정청</t>
    <phoneticPr fontId="2" type="noConversion"/>
  </si>
  <si>
    <t>광주지방고용노동청</t>
    <phoneticPr fontId="2" type="noConversion"/>
  </si>
  <si>
    <t>광주지방국세청</t>
    <phoneticPr fontId="2" type="noConversion"/>
  </si>
  <si>
    <t>전남지방노동위원회</t>
    <phoneticPr fontId="2" type="noConversion"/>
  </si>
  <si>
    <t>광주지방보훈청</t>
    <phoneticPr fontId="2" type="noConversion"/>
  </si>
  <si>
    <t>광주지방공정거래사무소</t>
    <phoneticPr fontId="2" type="noConversion"/>
  </si>
  <si>
    <t>광주지방조달청</t>
    <phoneticPr fontId="2" type="noConversion"/>
  </si>
  <si>
    <t>감사원광주국민기업불편신고센터</t>
    <phoneticPr fontId="2" type="noConversion"/>
  </si>
  <si>
    <t>농림수산검역검사본부
호남검역사무소 광주사무소</t>
    <phoneticPr fontId="2" type="noConversion"/>
  </si>
  <si>
    <t>문화부 저작권경찰광주사무소</t>
    <phoneticPr fontId="2" type="noConversion"/>
  </si>
  <si>
    <t>국가기록원 광주기록정보센터</t>
    <phoneticPr fontId="2" type="noConversion"/>
  </si>
  <si>
    <t>광주청사관리소</t>
    <phoneticPr fontId="2" type="noConversion"/>
  </si>
  <si>
    <t>제주보호관찰소</t>
    <phoneticPr fontId="2" type="noConversion"/>
  </si>
  <si>
    <t>농산물품질관리원 제주지원</t>
    <phoneticPr fontId="2" type="noConversion"/>
  </si>
  <si>
    <t>농림수산검역검사본부
제주지역본부</t>
    <phoneticPr fontId="2" type="noConversion"/>
  </si>
  <si>
    <t>제주지방우정청</t>
    <phoneticPr fontId="2" type="noConversion"/>
  </si>
  <si>
    <t>국립제주검역소</t>
    <phoneticPr fontId="2" type="noConversion"/>
  </si>
  <si>
    <t>광주지방고용노동청
제주근로개선지도과</t>
    <phoneticPr fontId="2" type="noConversion"/>
  </si>
  <si>
    <t>제주세무서</t>
    <phoneticPr fontId="2" type="noConversion"/>
  </si>
  <si>
    <t>제주지방조달청</t>
    <phoneticPr fontId="2" type="noConversion"/>
  </si>
  <si>
    <t>호남지방통계청 제주사무소</t>
    <phoneticPr fontId="2" type="noConversion"/>
  </si>
  <si>
    <t>제주지방병무청</t>
    <phoneticPr fontId="2" type="noConversion"/>
  </si>
  <si>
    <t>제주전파관리소 제주사무소</t>
    <phoneticPr fontId="2" type="noConversion"/>
  </si>
  <si>
    <t>영산강유역환경청 제주사무소</t>
    <phoneticPr fontId="2" type="noConversion"/>
  </si>
  <si>
    <t>제주특별자치도 보훈청</t>
    <phoneticPr fontId="2" type="noConversion"/>
  </si>
  <si>
    <t>제주특별자치도 지방노동위원회</t>
    <phoneticPr fontId="2" type="noConversion"/>
  </si>
  <si>
    <r>
      <t xml:space="preserve">*승용(전용),승합용,화물용,특수용은 제외 하고 </t>
    </r>
    <r>
      <rPr>
        <b/>
        <sz val="11"/>
        <color indexed="48"/>
        <rFont val="돋움"/>
        <family val="3"/>
        <charset val="129"/>
      </rPr>
      <t>업무용(승용)차량만 기입</t>
    </r>
    <phoneticPr fontId="2" type="noConversion"/>
  </si>
  <si>
    <t>업무용(승용)차량 수
(대)</t>
    <phoneticPr fontId="2" type="noConversion"/>
  </si>
  <si>
    <t>운전원 수
(명)</t>
    <phoneticPr fontId="2" type="noConversion"/>
  </si>
  <si>
    <t>대구지방보훈청</t>
    <phoneticPr fontId="2" type="noConversion"/>
  </si>
  <si>
    <t>대구지방공정거래사무소</t>
    <phoneticPr fontId="2" type="noConversion"/>
  </si>
  <si>
    <t>대구지방국세청</t>
    <phoneticPr fontId="2" type="noConversion"/>
  </si>
  <si>
    <t>대구본부세관</t>
    <phoneticPr fontId="2" type="noConversion"/>
  </si>
  <si>
    <t>대구지방교정청</t>
    <phoneticPr fontId="2" type="noConversion"/>
  </si>
  <si>
    <t>대구지방환경청</t>
    <phoneticPr fontId="2" type="noConversion"/>
  </si>
  <si>
    <t>대구지방고용노동청
대구서부지청</t>
    <phoneticPr fontId="2" type="noConversion"/>
  </si>
  <si>
    <t>대구보호관찰소서부지소</t>
    <phoneticPr fontId="2" type="noConversion"/>
  </si>
  <si>
    <t>농림수산검역검사본부
영남지역본부 가축질병방제센터</t>
    <phoneticPr fontId="2" type="noConversion"/>
  </si>
  <si>
    <t>농림수산검역검사본부
영남지역본부 대구사무소</t>
    <phoneticPr fontId="2" type="noConversion"/>
  </si>
  <si>
    <t>마산지방해양항만청</t>
    <phoneticPr fontId="2" type="noConversion"/>
  </si>
  <si>
    <t>4-1. 서울청사 소재(7개기관)</t>
    <phoneticPr fontId="2" type="noConversion"/>
  </si>
  <si>
    <t>4-2. 과천청사 소재(7개기관)</t>
    <phoneticPr fontId="2" type="noConversion"/>
  </si>
  <si>
    <t>4-3. 대전청사 소재(14개기관)</t>
    <phoneticPr fontId="2" type="noConversion"/>
  </si>
  <si>
    <t>4-4. 세종청사 소재(13개기관)</t>
    <phoneticPr fontId="2" type="noConversion"/>
  </si>
  <si>
    <t>4-5. 광주청사 소재(12개기관)</t>
    <phoneticPr fontId="2" type="noConversion"/>
  </si>
  <si>
    <t>4-6. 제주청사 소재(14개기관)</t>
    <phoneticPr fontId="2" type="noConversion"/>
  </si>
  <si>
    <t>4-7. 대구청사 소재(10개기관)</t>
    <phoneticPr fontId="2" type="noConversion"/>
  </si>
  <si>
    <t>마산세관</t>
    <phoneticPr fontId="2" type="noConversion"/>
  </si>
  <si>
    <t>창원보훈지청</t>
    <phoneticPr fontId="2" type="noConversion"/>
  </si>
  <si>
    <t>창원출입국관리사무소</t>
    <phoneticPr fontId="2" type="noConversion"/>
  </si>
  <si>
    <t>농림축산검역검사본부
영남지역본부 창원사무소</t>
    <phoneticPr fontId="2" type="noConversion"/>
  </si>
  <si>
    <t>국립마산검역소</t>
    <phoneticPr fontId="2" type="noConversion"/>
  </si>
  <si>
    <t>창원해양경찰서 마산파출소</t>
    <phoneticPr fontId="2" type="noConversion"/>
  </si>
  <si>
    <t>4-8. 경남청사 소재(7개기관)</t>
    <phoneticPr fontId="2" type="noConversion"/>
  </si>
  <si>
    <t>*대상기관 : 합동청사소재 기관(서울,과천,대전,세종,대구,광주,제주,경남,춘천,고양)</t>
    <phoneticPr fontId="2" type="noConversion"/>
  </si>
  <si>
    <t>강원지방노동위원회</t>
    <phoneticPr fontId="2" type="noConversion"/>
  </si>
  <si>
    <t>4-9. 춘천청사 소재(5개기관)</t>
    <phoneticPr fontId="2" type="noConversion"/>
  </si>
  <si>
    <t>중부지방고용노동청 강원지청</t>
    <phoneticPr fontId="2" type="noConversion"/>
  </si>
  <si>
    <t>춘천보호관찰소</t>
    <phoneticPr fontId="2" type="noConversion"/>
  </si>
  <si>
    <t>춘천보훈지청</t>
    <phoneticPr fontId="2" type="noConversion"/>
  </si>
  <si>
    <t>동북지방통계청 춘천사무소</t>
    <phoneticPr fontId="2" type="noConversion"/>
  </si>
  <si>
    <t>4-10. 고양청사 소재(3개기관)</t>
    <phoneticPr fontId="2" type="noConversion"/>
  </si>
  <si>
    <t>중부지방고용노동청 고양지청</t>
    <phoneticPr fontId="2" type="noConversion"/>
  </si>
  <si>
    <t>양주출입국관리사무소 고양출장소</t>
    <phoneticPr fontId="2" type="noConversion"/>
  </si>
  <si>
    <t>경인지방통계청 고양사무소</t>
    <phoneticPr fontId="2" type="noConversion"/>
  </si>
  <si>
    <t xml:space="preserve">*해당총괄기관은 해당되는 기관(92개기관)에 누락되지 않도록 모두 기입 </t>
    <phoneticPr fontId="2" type="noConversion"/>
  </si>
  <si>
    <t>공정거래위원회 대전사무소</t>
    <phoneticPr fontId="2" type="noConversion"/>
  </si>
  <si>
    <t>* 기간 : 2013.1.1 ~ 2013.12.31 기준 작성</t>
    <phoneticPr fontId="2" type="noConversion"/>
  </si>
  <si>
    <t>대차</t>
  </si>
  <si>
    <t>승용</t>
  </si>
  <si>
    <t>업    무</t>
  </si>
  <si>
    <t>7</t>
  </si>
  <si>
    <t>신규등록일</t>
  </si>
  <si>
    <t>구입사유</t>
  </si>
  <si>
    <t>구입가격
(만원)</t>
  </si>
  <si>
    <t>구입일자</t>
  </si>
  <si>
    <t>차량번호</t>
  </si>
  <si>
    <t>배기량</t>
  </si>
  <si>
    <t>차명</t>
  </si>
  <si>
    <t>용  도</t>
  </si>
  <si>
    <t>내용
연수</t>
  </si>
  <si>
    <t>차형</t>
  </si>
  <si>
    <t>차종</t>
  </si>
  <si>
    <t>소속</t>
    <phoneticPr fontId="2" type="noConversion"/>
  </si>
  <si>
    <t>기관명 : 본부 및 소속기관명</t>
    <phoneticPr fontId="2" type="noConversion"/>
  </si>
  <si>
    <t>차종 : 승용(전용), 승용(업무용), 승합용, 화물용, 특수용</t>
    <phoneticPr fontId="2" type="noConversion"/>
  </si>
  <si>
    <t>경차 또는
 친환경</t>
    <phoneticPr fontId="2" type="noConversion"/>
  </si>
  <si>
    <t>차형 : 대형, 중형, 소형, 경형</t>
    <phoneticPr fontId="2" type="noConversion"/>
  </si>
  <si>
    <t>내용연수 : 7 또는 8</t>
    <phoneticPr fontId="2" type="noConversion"/>
  </si>
  <si>
    <t>용도 : 업무, 외국국빈 의전, 교통.고속도로 순찰 등으로 구분</t>
    <phoneticPr fontId="2" type="noConversion"/>
  </si>
  <si>
    <t>경차 또는 친환경 :경차, 친환경인 경우 해당 내용 기입</t>
    <phoneticPr fontId="2" type="noConversion"/>
  </si>
  <si>
    <t>구입사유: 증차 또는 대차</t>
    <phoneticPr fontId="2" type="noConversion"/>
  </si>
  <si>
    <t>처분방법</t>
  </si>
  <si>
    <t>등록말소일</t>
  </si>
  <si>
    <t>운행기간
(년월)</t>
  </si>
  <si>
    <t>용도</t>
  </si>
  <si>
    <t>구입 또는
임차</t>
    <phoneticPr fontId="2" type="noConversion"/>
  </si>
  <si>
    <t>구입 또는 임차 : 구입 또는 임차 여부 기입</t>
    <phoneticPr fontId="2" type="noConversion"/>
  </si>
  <si>
    <t>5-1. 차량 신규 구입현황</t>
    <phoneticPr fontId="2" type="noConversion"/>
  </si>
  <si>
    <t>5-2. 차량 처분 현황</t>
    <phoneticPr fontId="2" type="noConversion"/>
  </si>
  <si>
    <t>처분방법:입찰 또는 수의</t>
    <phoneticPr fontId="2" type="noConversion"/>
  </si>
  <si>
    <t>최단운행기간 및 운행거리 미준수 사유 : 수리비가 구입가격의 1/3초과 등 구체적 사유 기입</t>
    <phoneticPr fontId="2" type="noConversion"/>
  </si>
  <si>
    <t xml:space="preserve">   ④ 2013년말 기준 경차 및 환경친화적 차량 전환현황</t>
    <phoneticPr fontId="2" type="noConversion"/>
  </si>
  <si>
    <t>* 2013.12.31 기준 작성</t>
    <phoneticPr fontId="2" type="noConversion"/>
  </si>
  <si>
    <t>경차또는 친환경차량구입대상 여부</t>
    <phoneticPr fontId="2" type="noConversion"/>
  </si>
  <si>
    <t>6. 경차 및 환경친화적 차량 전환실적 : 승용(업무용)</t>
    <phoneticPr fontId="2" type="noConversion"/>
  </si>
  <si>
    <t>ㅁ총 괄</t>
    <phoneticPr fontId="2" type="noConversion"/>
  </si>
  <si>
    <t>①승용(업무용) 차량 현황</t>
    <phoneticPr fontId="2" type="noConversion"/>
  </si>
  <si>
    <t>①
승용(업무용)
총구입 수</t>
    <phoneticPr fontId="2" type="noConversion"/>
  </si>
  <si>
    <r>
      <t xml:space="preserve">②경차 및 환경
 친화적 차량
 </t>
    </r>
    <r>
      <rPr>
        <b/>
        <sz val="11"/>
        <color indexed="60"/>
        <rFont val="돋움"/>
        <family val="3"/>
        <charset val="129"/>
      </rPr>
      <t>전환제외</t>
    </r>
    <r>
      <rPr>
        <b/>
        <sz val="11"/>
        <rFont val="돋움"/>
        <family val="3"/>
        <charset val="129"/>
      </rPr>
      <t xml:space="preserve"> 대상
</t>
    </r>
    <phoneticPr fontId="2" type="noConversion"/>
  </si>
  <si>
    <r>
      <t xml:space="preserve">③경차 및 환경
  친화적 차량
  </t>
    </r>
    <r>
      <rPr>
        <b/>
        <sz val="11"/>
        <color indexed="12"/>
        <rFont val="돋움"/>
        <family val="3"/>
        <charset val="129"/>
      </rPr>
      <t>전환대상</t>
    </r>
    <r>
      <rPr>
        <b/>
        <sz val="11"/>
        <rFont val="돋움"/>
        <family val="3"/>
        <charset val="129"/>
      </rPr>
      <t xml:space="preserve">
       (A)</t>
    </r>
    <phoneticPr fontId="2" type="noConversion"/>
  </si>
  <si>
    <t>②경차 및 환경친화적
차량 제외 대상 수</t>
    <phoneticPr fontId="2" type="noConversion"/>
  </si>
  <si>
    <t>④전환현황</t>
    <phoneticPr fontId="2" type="noConversion"/>
  </si>
  <si>
    <t>④경차 및 환경친화적차 구입 수</t>
    <phoneticPr fontId="2" type="noConversion"/>
  </si>
  <si>
    <t>③경차 및 환경친화적
차량 구입 대상 수
(A)</t>
    <phoneticPr fontId="2" type="noConversion"/>
  </si>
  <si>
    <t>경차 및 환경찬화적 차량 구입율(B/A)</t>
    <phoneticPr fontId="2" type="noConversion"/>
  </si>
  <si>
    <t>6-1. 2013년 경차 및 환경친화적 차량 도입 현황 : 승용(업무용)만 해당됨</t>
    <phoneticPr fontId="2" type="noConversion"/>
  </si>
  <si>
    <t>※ 경차 및 환경친화적 차량 구입제외 대상(공용차량 운영매뉴얼 p.9 참조)</t>
    <phoneticPr fontId="2" type="noConversion"/>
  </si>
  <si>
    <t xml:space="preserve">   (예시) 교통·고속도로 및 산악지역 순찰 등을 위해 사용하는 차량</t>
    <phoneticPr fontId="2" type="noConversion"/>
  </si>
  <si>
    <t xml:space="preserve">            의전 및 경호를 위해 특별히 사용하는 차량 등</t>
    <phoneticPr fontId="2" type="noConversion"/>
  </si>
  <si>
    <t>※ 경차 및 환경친화적 차량 전환제외 대상(공용차량 운영매뉴얼 p.9 참조)</t>
    <phoneticPr fontId="2" type="noConversion"/>
  </si>
  <si>
    <t>업무용 공용차량 POOL제 운영에 관한 의견 수렴</t>
    <phoneticPr fontId="2" type="noConversion"/>
  </si>
  <si>
    <t>☺기타 건의사항</t>
    <phoneticPr fontId="2" type="noConversion"/>
  </si>
  <si>
    <t>☺의견 수렴</t>
    <phoneticPr fontId="2" type="noConversion"/>
  </si>
  <si>
    <t>일련
번호</t>
    <phoneticPr fontId="2" type="noConversion"/>
  </si>
  <si>
    <t>2-1. 전체 차량 내역(총괄)</t>
    <phoneticPr fontId="2" type="noConversion"/>
  </si>
  <si>
    <t>행정기관명</t>
    <phoneticPr fontId="2" type="noConversion"/>
  </si>
  <si>
    <t>★하나
 선택
-대형
-중형
-소형
-경형</t>
    <phoneticPr fontId="2" type="noConversion"/>
  </si>
  <si>
    <t>내용
연수</t>
    <phoneticPr fontId="2" type="noConversion"/>
  </si>
  <si>
    <t>용도</t>
    <phoneticPr fontId="2" type="noConversion"/>
  </si>
  <si>
    <t>업무
순찰
구급
수송
의전등 구체적인 용도를 기입</t>
    <phoneticPr fontId="2" type="noConversion"/>
  </si>
  <si>
    <t>차명</t>
    <phoneticPr fontId="2" type="noConversion"/>
  </si>
  <si>
    <t>7
또는
8</t>
    <phoneticPr fontId="2" type="noConversion"/>
  </si>
  <si>
    <t>주행거리
(km)</t>
    <phoneticPr fontId="2" type="noConversion"/>
  </si>
  <si>
    <t>운행기간
(개월수)</t>
    <phoneticPr fontId="2" type="noConversion"/>
  </si>
  <si>
    <t>★엑셀계산을 위해서필요하니
반드시 
개월수를 숫자로
 표기
(예시)
5년6월(×)
66(○)</t>
    <phoneticPr fontId="2" type="noConversion"/>
  </si>
  <si>
    <t>임차의 경우
임차 이후
주행거리
표기</t>
    <phoneticPr fontId="2" type="noConversion"/>
  </si>
  <si>
    <t xml:space="preserve">    교통.고속도로 순찰용으로 적용제외 등</t>
    <phoneticPr fontId="2" type="noConversion"/>
  </si>
  <si>
    <t>처분가격
(천원)</t>
    <phoneticPr fontId="2" type="noConversion"/>
  </si>
  <si>
    <t>최단운행년한 및 최단주행거리 미준수의 경우
미준수 사유</t>
    <phoneticPr fontId="2" type="noConversion"/>
  </si>
  <si>
    <t>기관명 : 본부 및 소속기관명까지 구체적으로 기입</t>
    <phoneticPr fontId="2" type="noConversion"/>
  </si>
  <si>
    <t>미대상</t>
    <phoneticPr fontId="2" type="noConversion"/>
  </si>
  <si>
    <t>※ 경차 및 친환경 차량 구입제외 대상(공용차량 운영매뉴얼 p.9 참조)</t>
    <phoneticPr fontId="2" type="noConversion"/>
  </si>
  <si>
    <t>본부 또는
소속기관명을
구분 기입</t>
    <phoneticPr fontId="2" type="noConversion"/>
  </si>
  <si>
    <t>13년
연간수리비
(천원)</t>
    <phoneticPr fontId="2" type="noConversion"/>
  </si>
  <si>
    <t>구입차량
은 구입
금액기입
임차차량
은 월임차
료 기입</t>
    <phoneticPr fontId="2" type="noConversion"/>
  </si>
  <si>
    <t xml:space="preserve">* 작성기준 : 2013년 12.31 </t>
    <phoneticPr fontId="2" type="noConversion"/>
  </si>
  <si>
    <t>* 각 기관에서 구입 또는 임차하여 보유하고 모든 차량 내역을 빠짐없이 기입('13.12.31기준)</t>
    <phoneticPr fontId="2" type="noConversion"/>
  </si>
  <si>
    <r>
      <t>3. 전용차량 보유 현황</t>
    </r>
    <r>
      <rPr>
        <b/>
        <sz val="11"/>
        <color indexed="48"/>
        <rFont val="돋움"/>
        <family val="3"/>
        <charset val="129"/>
      </rPr>
      <t xml:space="preserve"> (* 작성기준 : 2013년 12.31)</t>
    </r>
    <phoneticPr fontId="2" type="noConversion"/>
  </si>
  <si>
    <r>
      <t xml:space="preserve">4. 합동청사소재 기관 업무용차량(승용) 및 운전원 현황 </t>
    </r>
    <r>
      <rPr>
        <b/>
        <sz val="11"/>
        <color indexed="48"/>
        <rFont val="돋움"/>
        <family val="3"/>
        <charset val="129"/>
      </rPr>
      <t>(* 작성기준 : 2013년 12.31)</t>
    </r>
    <phoneticPr fontId="2" type="noConversion"/>
  </si>
  <si>
    <t>* 기간 : 2013.1.1 ~ 2013.12.31 기준 작성</t>
  </si>
  <si>
    <t>* 기간 : 2013.1.1 ~ 2013.12.31 기준 작성</t>
    <phoneticPr fontId="2" type="noConversion"/>
  </si>
  <si>
    <t>중소기업청</t>
    <phoneticPr fontId="2" type="noConversion"/>
  </si>
  <si>
    <t>운영지원과
(042-481-4571)</t>
    <phoneticPr fontId="2" type="noConversion"/>
  </si>
  <si>
    <r>
      <rPr>
        <u/>
        <sz val="12"/>
        <rFont val="돋움"/>
        <family val="3"/>
        <charset val="129"/>
      </rPr>
      <t xml:space="preserve">김창수
</t>
    </r>
    <r>
      <rPr>
        <sz val="12"/>
        <rFont val="돋움"/>
        <family val="3"/>
        <charset val="129"/>
      </rPr>
      <t>(crazypoet@smba.go.kr)</t>
    </r>
    <phoneticPr fontId="2" type="noConversion"/>
  </si>
  <si>
    <t>서울지방중소기업청</t>
    <phoneticPr fontId="2" type="noConversion"/>
  </si>
  <si>
    <t>부산울산지방중소기업청</t>
    <phoneticPr fontId="2" type="noConversion"/>
  </si>
  <si>
    <t>대구경북지방중소기업청</t>
    <phoneticPr fontId="2" type="noConversion"/>
  </si>
  <si>
    <t>경기지방중소기업청</t>
    <phoneticPr fontId="2" type="noConversion"/>
  </si>
  <si>
    <t>인천지방중소기업청</t>
    <phoneticPr fontId="2" type="noConversion"/>
  </si>
  <si>
    <t>대전지방중소기업청</t>
    <phoneticPr fontId="2" type="noConversion"/>
  </si>
  <si>
    <t>강원지방중소기업청</t>
    <phoneticPr fontId="2" type="noConversion"/>
  </si>
  <si>
    <t>충북지방중소기업청</t>
    <phoneticPr fontId="2" type="noConversion"/>
  </si>
  <si>
    <t>전북지방중소기업청</t>
    <phoneticPr fontId="2" type="noConversion"/>
  </si>
  <si>
    <t>경남지방중소기업청</t>
  </si>
  <si>
    <t>전북기계공업고등학교</t>
  </si>
  <si>
    <t>서울지방중소기업청</t>
  </si>
  <si>
    <t>증감</t>
    <phoneticPr fontId="2" type="noConversion"/>
  </si>
  <si>
    <t>광주·전남중소기업청</t>
  </si>
  <si>
    <t>대전충남지방중소기업청</t>
    <phoneticPr fontId="2" type="noConversion"/>
  </si>
  <si>
    <t>경남지방중소기업청</t>
    <phoneticPr fontId="2" type="noConversion"/>
  </si>
  <si>
    <t>부산기계공업고등학교</t>
    <phoneticPr fontId="2" type="noConversion"/>
  </si>
  <si>
    <t>구미전자공업고등학교</t>
    <phoneticPr fontId="2" type="noConversion"/>
  </si>
  <si>
    <t>구미전자공업고등학교</t>
    <phoneticPr fontId="2" type="noConversion"/>
  </si>
  <si>
    <t>전북기계공업고등학교</t>
    <phoneticPr fontId="2" type="noConversion"/>
  </si>
  <si>
    <t>본청</t>
    <phoneticPr fontId="2" type="noConversion"/>
  </si>
  <si>
    <t>소계</t>
    <phoneticPr fontId="2" type="noConversion"/>
  </si>
  <si>
    <t>구매</t>
    <phoneticPr fontId="2" type="noConversion"/>
  </si>
  <si>
    <t>임차</t>
    <phoneticPr fontId="2" type="noConversion"/>
  </si>
  <si>
    <t>광주·전남중소기업청</t>
    <phoneticPr fontId="2" type="noConversion"/>
  </si>
  <si>
    <t xml:space="preserve"> * 2003.02.30 기준 기관에서 실제 보유하고 있는 차량대수(구매 및 임차 포함)</t>
  </si>
  <si>
    <t xml:space="preserve">본부 </t>
    <phoneticPr fontId="2" type="noConversion"/>
  </si>
  <si>
    <t>업무</t>
    <phoneticPr fontId="2" type="noConversion"/>
  </si>
  <si>
    <t>그랜저</t>
    <phoneticPr fontId="2" type="noConversion"/>
  </si>
  <si>
    <t>41허 9210</t>
    <phoneticPr fontId="2" type="noConversion"/>
  </si>
  <si>
    <t>72라5680</t>
    <phoneticPr fontId="2" type="noConversion"/>
  </si>
  <si>
    <t>68서7281</t>
    <phoneticPr fontId="2" type="noConversion"/>
  </si>
  <si>
    <t>(월) 800</t>
    <phoneticPr fontId="2" type="noConversion"/>
  </si>
  <si>
    <t>대형</t>
    <phoneticPr fontId="2" type="noConversion"/>
  </si>
  <si>
    <t>(월) 1,870</t>
    <phoneticPr fontId="2" type="noConversion"/>
  </si>
  <si>
    <t>그랜저</t>
    <phoneticPr fontId="2" type="noConversion"/>
  </si>
  <si>
    <t>33허 3261</t>
    <phoneticPr fontId="2" type="noConversion"/>
  </si>
  <si>
    <t>59서 1210</t>
    <phoneticPr fontId="2" type="noConversion"/>
  </si>
  <si>
    <t>(월) 1,260</t>
    <phoneticPr fontId="2" type="noConversion"/>
  </si>
  <si>
    <t>SM5</t>
    <phoneticPr fontId="2" type="noConversion"/>
  </si>
  <si>
    <t>(월) 668</t>
    <phoneticPr fontId="2" type="noConversion"/>
  </si>
  <si>
    <t>소나타하이브리드</t>
    <phoneticPr fontId="2" type="noConversion"/>
  </si>
  <si>
    <t>66도1086</t>
    <phoneticPr fontId="2" type="noConversion"/>
  </si>
  <si>
    <t>그랜드스타렉스</t>
    <phoneticPr fontId="2" type="noConversion"/>
  </si>
  <si>
    <t>카니발</t>
    <phoneticPr fontId="2" type="noConversion"/>
  </si>
  <si>
    <t>대우로얄스타BH090</t>
    <phoneticPr fontId="2" type="noConversion"/>
  </si>
  <si>
    <t>74오1391</t>
    <phoneticPr fontId="2" type="noConversion"/>
  </si>
  <si>
    <t>청장</t>
    <phoneticPr fontId="2" type="noConversion"/>
  </si>
  <si>
    <t>차장</t>
    <phoneticPr fontId="2" type="noConversion"/>
  </si>
  <si>
    <t>옴부즈만</t>
    <phoneticPr fontId="2" type="noConversion"/>
  </si>
  <si>
    <t>K5</t>
    <phoneticPr fontId="2" type="noConversion"/>
  </si>
  <si>
    <t>7</t>
    <phoneticPr fontId="2" type="noConversion"/>
  </si>
  <si>
    <t>미대상</t>
    <phoneticPr fontId="2" type="noConversion"/>
  </si>
  <si>
    <t>2,999</t>
    <phoneticPr fontId="2" type="noConversion"/>
  </si>
  <si>
    <t>33허3261</t>
    <phoneticPr fontId="2" type="noConversion"/>
  </si>
  <si>
    <t>월 80</t>
    <phoneticPr fontId="2" type="noConversion"/>
  </si>
  <si>
    <t>관리전환</t>
    <phoneticPr fontId="2" type="noConversion"/>
  </si>
  <si>
    <t>15러 4232</t>
    <phoneticPr fontId="2" type="noConversion"/>
  </si>
  <si>
    <t>광주전남지방중소기업청</t>
    <phoneticPr fontId="2" type="noConversion"/>
  </si>
  <si>
    <t>전북지방중소기업청</t>
    <phoneticPr fontId="2" type="noConversion"/>
  </si>
  <si>
    <t>증감</t>
    <phoneticPr fontId="2" type="noConversion"/>
  </si>
  <si>
    <t>13년말</t>
    <phoneticPr fontId="2" type="noConversion"/>
  </si>
  <si>
    <t>12년말</t>
    <phoneticPr fontId="2" type="noConversion"/>
  </si>
  <si>
    <t>소계</t>
    <phoneticPr fontId="2" type="noConversion"/>
  </si>
  <si>
    <t>구매</t>
    <phoneticPr fontId="2" type="noConversion"/>
  </si>
  <si>
    <t>임차</t>
    <phoneticPr fontId="2" type="noConversion"/>
  </si>
  <si>
    <t>중형</t>
    <phoneticPr fontId="2" type="noConversion"/>
  </si>
  <si>
    <t>소나타</t>
    <phoneticPr fontId="2" type="noConversion"/>
  </si>
  <si>
    <t>05소5308</t>
    <phoneticPr fontId="2" type="noConversion"/>
  </si>
  <si>
    <t>봉고</t>
    <phoneticPr fontId="2" type="noConversion"/>
  </si>
  <si>
    <t>94누5464</t>
    <phoneticPr fontId="2" type="noConversion"/>
  </si>
  <si>
    <t>강원지방중소기업청</t>
    <phoneticPr fontId="2" type="noConversion"/>
  </si>
  <si>
    <t>85누7669</t>
    <phoneticPr fontId="2" type="noConversion"/>
  </si>
  <si>
    <t>22주3120</t>
    <phoneticPr fontId="2" type="noConversion"/>
  </si>
  <si>
    <t>경남지방중소기업청</t>
    <phoneticPr fontId="2" type="noConversion"/>
  </si>
  <si>
    <t>32조8280</t>
    <phoneticPr fontId="2" type="noConversion"/>
  </si>
  <si>
    <t>79노4102</t>
    <phoneticPr fontId="2" type="noConversion"/>
  </si>
  <si>
    <t>전북기계공업고등학교</t>
    <phoneticPr fontId="2" type="noConversion"/>
  </si>
  <si>
    <t>뉴그랜버드</t>
    <phoneticPr fontId="2" type="noConversion"/>
  </si>
  <si>
    <t>7</t>
    <phoneticPr fontId="2" type="noConversion"/>
  </si>
  <si>
    <t>친환경차량</t>
    <phoneticPr fontId="2" type="noConversion"/>
  </si>
  <si>
    <t>친환경</t>
    <phoneticPr fontId="2" type="noConversion"/>
  </si>
  <si>
    <t>1,999</t>
    <phoneticPr fontId="2" type="noConversion"/>
  </si>
  <si>
    <t>누비라 1.5</t>
    <phoneticPr fontId="2" type="noConversion"/>
  </si>
  <si>
    <t>전북32마 9229</t>
    <phoneticPr fontId="2" type="noConversion"/>
  </si>
  <si>
    <t>2000-07-29</t>
    <phoneticPr fontId="2" type="noConversion"/>
  </si>
  <si>
    <t>2013-05-03</t>
    <phoneticPr fontId="2" type="noConversion"/>
  </si>
  <si>
    <t>매각</t>
    <phoneticPr fontId="2" type="noConversion"/>
  </si>
  <si>
    <t>24두5947</t>
    <phoneticPr fontId="2" type="noConversion"/>
  </si>
  <si>
    <t>73마7884</t>
    <phoneticPr fontId="2" type="noConversion"/>
  </si>
  <si>
    <t>구미전자공업고등학교</t>
    <phoneticPr fontId="2" type="noConversion"/>
  </si>
  <si>
    <t>아반떼XD</t>
    <phoneticPr fontId="2" type="noConversion"/>
  </si>
  <si>
    <t>경북41모6281</t>
    <phoneticPr fontId="2" type="noConversion"/>
  </si>
  <si>
    <t>대우고속(FX120)</t>
    <phoneticPr fontId="2" type="noConversion"/>
  </si>
  <si>
    <t>79오8762</t>
    <phoneticPr fontId="2" type="noConversion"/>
  </si>
  <si>
    <t>포터2</t>
    <phoneticPr fontId="2" type="noConversion"/>
  </si>
  <si>
    <t>97누6215</t>
    <phoneticPr fontId="2" type="noConversion"/>
  </si>
  <si>
    <t>8</t>
    <phoneticPr fontId="2" type="noConversion"/>
  </si>
  <si>
    <t>포터2</t>
    <phoneticPr fontId="2" type="noConversion"/>
  </si>
  <si>
    <t>97누6215</t>
    <phoneticPr fontId="2" type="noConversion"/>
  </si>
  <si>
    <t>증차</t>
    <phoneticPr fontId="2" type="noConversion"/>
  </si>
  <si>
    <t>증감</t>
    <phoneticPr fontId="2" type="noConversion"/>
  </si>
  <si>
    <t>광주·전남중소기업청</t>
    <phoneticPr fontId="2" type="noConversion"/>
  </si>
  <si>
    <t>소계</t>
    <phoneticPr fontId="2" type="noConversion"/>
  </si>
  <si>
    <t>구매</t>
    <phoneticPr fontId="2" type="noConversion"/>
  </si>
  <si>
    <t>임차</t>
    <phoneticPr fontId="2" type="noConversion"/>
  </si>
  <si>
    <t>32버9432</t>
    <phoneticPr fontId="2" type="noConversion"/>
  </si>
  <si>
    <t>스타렉스</t>
    <phoneticPr fontId="2" type="noConversion"/>
  </si>
  <si>
    <t>79부2390</t>
    <phoneticPr fontId="2" type="noConversion"/>
  </si>
  <si>
    <t>87러5413</t>
    <phoneticPr fontId="2" type="noConversion"/>
  </si>
  <si>
    <t>부산기계공업고등학교</t>
    <phoneticPr fontId="2" type="noConversion"/>
  </si>
  <si>
    <t>28주1808</t>
    <phoneticPr fontId="2" type="noConversion"/>
  </si>
  <si>
    <t>대우고속</t>
    <phoneticPr fontId="2" type="noConversion"/>
  </si>
  <si>
    <t>부산70가3724</t>
    <phoneticPr fontId="2" type="noConversion"/>
  </si>
  <si>
    <t>봉고3 1.5톤</t>
    <phoneticPr fontId="2" type="noConversion"/>
  </si>
  <si>
    <t>84나1476</t>
    <phoneticPr fontId="2" type="noConversion"/>
  </si>
  <si>
    <t>부산울산지방중소기업청</t>
    <phoneticPr fontId="2" type="noConversion"/>
  </si>
  <si>
    <t>53버8144</t>
    <phoneticPr fontId="2" type="noConversion"/>
  </si>
  <si>
    <t>33주9398</t>
    <phoneticPr fontId="2" type="noConversion"/>
  </si>
  <si>
    <t>스타렉스(경유)</t>
    <phoneticPr fontId="2" type="noConversion"/>
  </si>
  <si>
    <t>72저6308</t>
    <phoneticPr fontId="2" type="noConversion"/>
  </si>
  <si>
    <t>대구경북지방중소기업청</t>
    <phoneticPr fontId="2" type="noConversion"/>
  </si>
  <si>
    <t>22도4985</t>
    <phoneticPr fontId="2" type="noConversion"/>
  </si>
  <si>
    <t>73서6631</t>
    <phoneticPr fontId="2" type="noConversion"/>
  </si>
  <si>
    <t>충북지방중소기업청</t>
    <phoneticPr fontId="2" type="noConversion"/>
  </si>
  <si>
    <t>42주9892</t>
    <phoneticPr fontId="2" type="noConversion"/>
  </si>
  <si>
    <t>75다7130</t>
    <phoneticPr fontId="2" type="noConversion"/>
  </si>
  <si>
    <t>아반떼하이브리드</t>
    <phoneticPr fontId="2" type="noConversion"/>
  </si>
  <si>
    <t>2005-01-31</t>
    <phoneticPr fontId="2" type="noConversion"/>
  </si>
  <si>
    <t>2013-04-11</t>
    <phoneticPr fontId="2" type="noConversion"/>
  </si>
  <si>
    <t>2013-12-09</t>
    <phoneticPr fontId="2" type="noConversion"/>
  </si>
  <si>
    <t>2년 10월</t>
    <phoneticPr fontId="2" type="noConversion"/>
  </si>
  <si>
    <t>13년 05월</t>
    <phoneticPr fontId="2" type="noConversion"/>
  </si>
  <si>
    <t>대전충남지방중소기업청</t>
    <phoneticPr fontId="2" type="noConversion"/>
  </si>
  <si>
    <t>증감</t>
    <phoneticPr fontId="2" type="noConversion"/>
  </si>
  <si>
    <t>13년말</t>
    <phoneticPr fontId="2" type="noConversion"/>
  </si>
  <si>
    <t>12년말</t>
    <phoneticPr fontId="2" type="noConversion"/>
  </si>
  <si>
    <t>임차</t>
    <phoneticPr fontId="2" type="noConversion"/>
  </si>
  <si>
    <t>NF 소나타</t>
    <phoneticPr fontId="2" type="noConversion"/>
  </si>
  <si>
    <t>NEW EF 소나타</t>
    <phoneticPr fontId="2" type="noConversion"/>
  </si>
  <si>
    <t>69가7435</t>
    <phoneticPr fontId="2" type="noConversion"/>
  </si>
  <si>
    <t>87누2938</t>
    <phoneticPr fontId="2" type="noConversion"/>
  </si>
  <si>
    <t>경기지방중소기업청</t>
    <phoneticPr fontId="2" type="noConversion"/>
  </si>
  <si>
    <t>증감</t>
    <phoneticPr fontId="2" type="noConversion"/>
  </si>
  <si>
    <t>13년말</t>
    <phoneticPr fontId="2" type="noConversion"/>
  </si>
  <si>
    <t>12년말</t>
    <phoneticPr fontId="2" type="noConversion"/>
  </si>
  <si>
    <t>소계</t>
    <phoneticPr fontId="2" type="noConversion"/>
  </si>
  <si>
    <t>구매</t>
    <phoneticPr fontId="2" type="noConversion"/>
  </si>
  <si>
    <t>임차</t>
    <phoneticPr fontId="2" type="noConversion"/>
  </si>
  <si>
    <t>58수5581</t>
    <phoneticPr fontId="2" type="noConversion"/>
  </si>
  <si>
    <t>아반떼 하이브리드</t>
    <phoneticPr fontId="2" type="noConversion"/>
  </si>
  <si>
    <t>58오9531</t>
    <phoneticPr fontId="2" type="noConversion"/>
  </si>
  <si>
    <t>89다2942</t>
    <phoneticPr fontId="2" type="noConversion"/>
  </si>
  <si>
    <t>업무용 공용차량 POOL제 운영에 관한 의견 수렴</t>
    <phoneticPr fontId="2" type="noConversion"/>
  </si>
  <si>
    <r>
      <t xml:space="preserve">현재 업무용 공용차량은 각 기관별로 운영하고 있습니다. 업무용 공용차량의 효율적인 운영을
위해 통합관리 (공용차량 POOL제)하는 방안에 대해서 각 기관의 의견을 수렴하고자 합니다.
&lt;현행&gt; 
 0 각 기관별로 업무용 공용차량의 정수 및 운행을 관리하고, 업무상 필요시 해당 기관별로 
    배차신청 후 사용
 0 업무용차량 및 운전원은 각 기관별로 소속되어 관리됨
&lt;변경&gt;
 0 합동 정부청사별로 업무용 공용차량을 정부청사관리소에서 통합관리하고 필요시마다 
    각 기관에서 배차신청하여 사용
   1안) 업무용차량과 운전원은 원 기관에 소속된체 차량만 통합하여 관리
   2안) 업무용차량과 운전원을 안행부(정부청사관리소)에 이관하여 안행부에서 통합관리
</t>
    </r>
    <r>
      <rPr>
        <sz val="11"/>
        <color indexed="48"/>
        <rFont val="돋움"/>
        <family val="3"/>
        <charset val="129"/>
      </rPr>
      <t>&lt;공용차량 POOL제 운영에 대한 각 기관의 의견&gt;
0 찬성 또는 반대
0 그 이유</t>
    </r>
    <phoneticPr fontId="2" type="noConversion"/>
  </si>
  <si>
    <t>중형</t>
    <phoneticPr fontId="2" type="noConversion"/>
  </si>
  <si>
    <t>업무</t>
    <phoneticPr fontId="2" type="noConversion"/>
  </si>
  <si>
    <t>토스카 2.0 DOHC</t>
    <phoneticPr fontId="2" type="noConversion"/>
  </si>
  <si>
    <t>11거8178</t>
    <phoneticPr fontId="2" type="noConversion"/>
  </si>
  <si>
    <t>73누6031</t>
    <phoneticPr fontId="2" type="noConversion"/>
  </si>
  <si>
    <t>증감</t>
    <phoneticPr fontId="2" type="noConversion"/>
  </si>
  <si>
    <t>13년말</t>
    <phoneticPr fontId="2" type="noConversion"/>
  </si>
  <si>
    <t>12년말</t>
    <phoneticPr fontId="2" type="noConversion"/>
  </si>
  <si>
    <t>승용(전용) 1대 증가 : 차량 관리,운행 기준(제4조제2항)에 따라 중소기업청 차장이 차관급회의 상시 배석 공무원으로 업무용 차량에서 전용차량을 교체 후 교체 차량은 대전지방청으로 관리전환
화물용(중형) 1대 증가 : 시설관리 운행 목적으로 1톤 화물차량 신규 구입</t>
    <phoneticPr fontId="2" type="noConversion"/>
  </si>
  <si>
    <t>승합용</t>
    <phoneticPr fontId="2" type="noConversion"/>
  </si>
  <si>
    <t>승용(업무용)</t>
    <phoneticPr fontId="2" type="noConversion"/>
  </si>
  <si>
    <t>K5</t>
    <phoneticPr fontId="2" type="noConversion"/>
  </si>
  <si>
    <t>15러4232</t>
    <phoneticPr fontId="2" type="noConversion"/>
  </si>
  <si>
    <t>69더4959</t>
    <phoneticPr fontId="2" type="noConversion"/>
  </si>
  <si>
    <t>소형</t>
    <phoneticPr fontId="2" type="noConversion"/>
  </si>
  <si>
    <t>경기지방중소기업청</t>
    <phoneticPr fontId="2" type="noConversion"/>
  </si>
  <si>
    <t>서울지방중소기업청</t>
    <phoneticPr fontId="2" type="noConversion"/>
  </si>
  <si>
    <t>부산울산지방중소기업청</t>
    <phoneticPr fontId="2" type="noConversion"/>
  </si>
  <si>
    <t>광주전남지방중소기업청</t>
    <phoneticPr fontId="2" type="noConversion"/>
  </si>
  <si>
    <t>대전충남지방중소기업청</t>
    <phoneticPr fontId="2" type="noConversion"/>
  </si>
  <si>
    <t>경남지방중소기업청</t>
    <phoneticPr fontId="2" type="noConversion"/>
  </si>
  <si>
    <t>전북82다7389</t>
    <phoneticPr fontId="2" type="noConversion"/>
  </si>
  <si>
    <t>78마8936</t>
    <phoneticPr fontId="2" type="noConversion"/>
  </si>
  <si>
    <t>12러3233</t>
    <phoneticPr fontId="2" type="noConversion"/>
  </si>
  <si>
    <t>41허9210</t>
    <phoneticPr fontId="2" type="noConversion"/>
  </si>
  <si>
    <t>33허3261</t>
    <phoneticPr fontId="2" type="noConversion"/>
  </si>
  <si>
    <t>59서1210</t>
    <phoneticPr fontId="2" type="noConversion"/>
  </si>
  <si>
    <t>26로8481</t>
    <phoneticPr fontId="2" type="noConversion"/>
  </si>
  <si>
    <t>관리전환</t>
    <phoneticPr fontId="2" type="noConversion"/>
  </si>
  <si>
    <t>중형</t>
    <phoneticPr fontId="2" type="noConversion"/>
  </si>
  <si>
    <t>7</t>
    <phoneticPr fontId="2" type="noConversion"/>
  </si>
  <si>
    <t>업    무</t>
    <phoneticPr fontId="2" type="noConversion"/>
  </si>
  <si>
    <t>K5</t>
    <phoneticPr fontId="2" type="noConversion"/>
  </si>
  <si>
    <t>1,998</t>
    <phoneticPr fontId="2" type="noConversion"/>
  </si>
  <si>
    <t>15러4232</t>
    <phoneticPr fontId="2" type="noConversion"/>
  </si>
  <si>
    <t>대차</t>
    <phoneticPr fontId="2" type="noConversion"/>
  </si>
  <si>
    <t>대차</t>
    <phoneticPr fontId="2" type="noConversion"/>
  </si>
  <si>
    <t>12러3233</t>
    <phoneticPr fontId="2" type="noConversion"/>
  </si>
  <si>
    <t>대전충남지방중소기업청</t>
    <phoneticPr fontId="2" type="noConversion"/>
  </si>
  <si>
    <t>승용(전용)</t>
    <phoneticPr fontId="2" type="noConversion"/>
  </si>
  <si>
    <t>승용(업무용)</t>
    <phoneticPr fontId="2" type="noConversion"/>
  </si>
  <si>
    <t>2,497</t>
    <phoneticPr fontId="2" type="noConversion"/>
  </si>
  <si>
    <t>7</t>
    <phoneticPr fontId="2" type="noConversion"/>
  </si>
  <si>
    <t>부산울산지방중소기업청</t>
    <phoneticPr fontId="2" type="noConversion"/>
  </si>
  <si>
    <t>구입</t>
    <phoneticPr fontId="2" type="noConversion"/>
  </si>
  <si>
    <t>대상</t>
    <phoneticPr fontId="2" type="noConversion"/>
  </si>
  <si>
    <t>친환경</t>
    <phoneticPr fontId="2" type="noConversion"/>
  </si>
  <si>
    <t>1,999</t>
    <phoneticPr fontId="2" type="noConversion"/>
  </si>
  <si>
    <t>33주9398</t>
    <phoneticPr fontId="2" type="noConversion"/>
  </si>
  <si>
    <t>32,685천원</t>
    <phoneticPr fontId="2" type="noConversion"/>
  </si>
  <si>
    <t>소나타</t>
    <phoneticPr fontId="2" type="noConversion"/>
  </si>
  <si>
    <t>17서 9680</t>
    <phoneticPr fontId="2" type="noConversion"/>
  </si>
  <si>
    <t>공개매각</t>
    <phoneticPr fontId="2" type="noConversion"/>
  </si>
  <si>
    <t>8년 3월</t>
    <phoneticPr fontId="2" type="noConversion"/>
  </si>
  <si>
    <r>
      <t xml:space="preserve">현재 업무용 공용차량은 각 기관별로 운영하고 있습니다. 업무용 공용차량의 효율적인 운영을 
위해 통합관리 (공용차량 POOL제)하는 방안에 대해서 각 기관의 의견을 수렴하고자 합니다.
&lt;현행&gt; 
 0 각 기관별로 업무용 공용차량의 정수 및 운행을 관리하고, 업무상 필요시 해당 기관별로 
   배차신청 후 사용
 0 업무용차량 및 운전원은 각 기관별로 소속되어 관리됨
&lt;변경&gt;
 0 합동 정부청사별로 업무용 공용차량을 정부청사관리소에서 통합관리하고 필요시마다 각 기관에서 
   배차신청하여 사용
  1안) 업무용차량과 운전원은 원 기관에 소속된체 차량만 통합하여 관리
  2안) 업무용차량과 운전원을 안행부(정부청사관리소)에 이관하여 안행부에서 통합관리
</t>
    </r>
    <r>
      <rPr>
        <sz val="11"/>
        <color indexed="48"/>
        <rFont val="돋움"/>
        <family val="3"/>
        <charset val="129"/>
      </rPr>
      <t>&lt;공용차량 POOL제 운영에 대한 각 기관의 의견&gt;
0 반대
0 그 이유 
- 본청(대전청사) : 국회, 예산 업무 등 불규칙적인 업무수행에 차질이 발생 , 비상시(주말, 저녁) 업무의 적시성 저하
- 서울청(과천청사) : 중소기업현장방문 등 수시 이용에 상당한 번거로움이 예상되며, 
                                현재 운전업무외에 "사회복무요원관리"등 다른업무 까지 병행하고 있어 
                                운전직원이 청사관리소 소속으로 변경될 경우 타 직원의 업무 가중</t>
    </r>
    <phoneticPr fontId="2" type="noConversion"/>
  </si>
  <si>
    <t>62우5959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</si>
</sst>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 "/>
    <numFmt numFmtId="177" formatCode="0.0%"/>
    <numFmt numFmtId="178" formatCode="0;[Red]0"/>
    <numFmt numFmtId="179" formatCode="#,###"/>
    <numFmt numFmtId="180" formatCode="0.0"/>
  </numFmts>
  <fonts count="7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4"/>
      <color indexed="12"/>
      <name val="돋움"/>
      <family val="3"/>
      <charset val="129"/>
    </font>
    <font>
      <b/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9.9"/>
      <name val="돋움"/>
      <family val="3"/>
      <charset val="129"/>
    </font>
    <font>
      <sz val="11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sz val="11"/>
      <color indexed="14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63"/>
      <name val="돋움"/>
      <family val="3"/>
      <charset val="129"/>
    </font>
    <font>
      <sz val="11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체"/>
      <family val="3"/>
      <charset val="129"/>
    </font>
    <font>
      <b/>
      <u/>
      <sz val="11"/>
      <color indexed="12"/>
      <name val="돋움"/>
      <family val="3"/>
      <charset val="129"/>
    </font>
    <font>
      <sz val="11"/>
      <name val="돋움"/>
      <family val="3"/>
      <charset val="129"/>
    </font>
    <font>
      <b/>
      <sz val="18"/>
      <name val="HY울릉도M"/>
      <family val="1"/>
      <charset val="129"/>
    </font>
    <font>
      <b/>
      <sz val="10"/>
      <color indexed="10"/>
      <name val="돋움"/>
      <family val="3"/>
      <charset val="129"/>
    </font>
    <font>
      <b/>
      <sz val="20"/>
      <name val="돋움"/>
      <family val="3"/>
      <charset val="129"/>
    </font>
    <font>
      <sz val="12"/>
      <color indexed="12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돋움체"/>
      <family val="3"/>
      <charset val="129"/>
    </font>
    <font>
      <b/>
      <sz val="11"/>
      <color indexed="60"/>
      <name val="돋움"/>
      <family val="3"/>
      <charset val="129"/>
    </font>
    <font>
      <sz val="10"/>
      <color indexed="12"/>
      <name val="돋움체"/>
      <family val="3"/>
      <charset val="129"/>
    </font>
    <font>
      <u/>
      <sz val="12"/>
      <name val="돋움"/>
      <family val="3"/>
      <charset val="129"/>
    </font>
    <font>
      <b/>
      <sz val="11"/>
      <color indexed="48"/>
      <name val="돋움"/>
      <family val="3"/>
      <charset val="129"/>
    </font>
    <font>
      <sz val="11"/>
      <color indexed="48"/>
      <name val="돋움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sz val="9"/>
      <color indexed="63"/>
      <name val="굴림체"/>
      <family val="3"/>
      <charset val="129"/>
    </font>
    <font>
      <b/>
      <sz val="9"/>
      <color indexed="10"/>
      <name val="굴림체"/>
      <family val="3"/>
      <charset val="129"/>
    </font>
    <font>
      <b/>
      <sz val="9"/>
      <name val="굴림체"/>
      <family val="3"/>
      <charset val="129"/>
    </font>
    <font>
      <b/>
      <sz val="16"/>
      <color indexed="10"/>
      <name val="굴림체"/>
      <family val="3"/>
      <charset val="129"/>
    </font>
    <font>
      <b/>
      <sz val="9"/>
      <color indexed="63"/>
      <name val="굴림체"/>
      <family val="3"/>
      <charset val="129"/>
    </font>
    <font>
      <b/>
      <sz val="12"/>
      <color rgb="FF6600FF"/>
      <name val="돋움"/>
      <family val="3"/>
      <charset val="129"/>
    </font>
    <font>
      <b/>
      <sz val="11"/>
      <color rgb="FF6600FF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1"/>
      <color rgb="FF3333FF"/>
      <name val="돋움"/>
      <family val="3"/>
      <charset val="129"/>
    </font>
    <font>
      <sz val="11"/>
      <color rgb="FF3333FF"/>
      <name val="돋움"/>
      <family val="3"/>
      <charset val="129"/>
    </font>
    <font>
      <sz val="9"/>
      <color rgb="FF6600FF"/>
      <name val="돋움"/>
      <family val="3"/>
      <charset val="129"/>
    </font>
    <font>
      <sz val="11"/>
      <color rgb="FF6600FF"/>
      <name val="돋움"/>
      <family val="3"/>
      <charset val="129"/>
    </font>
    <font>
      <b/>
      <sz val="9"/>
      <color rgb="FF6600FF"/>
      <name val="굴림체"/>
      <family val="3"/>
      <charset val="129"/>
    </font>
    <font>
      <sz val="12"/>
      <color rgb="FF6600FF"/>
      <name val="돋움"/>
      <family val="3"/>
      <charset val="129"/>
    </font>
    <font>
      <sz val="10"/>
      <color rgb="FF6600FF"/>
      <name val="돋움"/>
      <family val="3"/>
      <charset val="129"/>
    </font>
    <font>
      <b/>
      <sz val="16"/>
      <color rgb="FF6600FF"/>
      <name val="돋움"/>
      <family val="3"/>
      <charset val="129"/>
    </font>
    <font>
      <b/>
      <sz val="9"/>
      <color rgb="FF3333FF"/>
      <name val="돋움"/>
      <family val="3"/>
      <charset val="129"/>
    </font>
    <font>
      <sz val="9"/>
      <name val="굴림체"/>
      <family val="3"/>
      <charset val="129"/>
    </font>
    <font>
      <sz val="11"/>
      <color rgb="FFFF0000"/>
      <name val="돋움체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돋움체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굴림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1">
    <xf numFmtId="0" fontId="0" fillId="0" borderId="0" xfId="0"/>
    <xf numFmtId="0" fontId="0" fillId="0" borderId="0" xfId="0" applyBorder="1" applyAlignment="1"/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18" fillId="0" borderId="0" xfId="0" applyFont="1" applyAlignment="1">
      <alignment horizontal="left" shrinkToFit="1"/>
    </xf>
    <xf numFmtId="0" fontId="11" fillId="0" borderId="0" xfId="0" applyFont="1" applyFill="1" applyBorder="1" applyAlignment="1">
      <alignment horizontal="center" shrinkToFit="1"/>
    </xf>
    <xf numFmtId="0" fontId="19" fillId="0" borderId="0" xfId="0" applyFont="1" applyBorder="1" applyAlignment="1">
      <alignment horizontal="left" vertical="center"/>
    </xf>
    <xf numFmtId="0" fontId="21" fillId="0" borderId="0" xfId="0" applyFont="1"/>
    <xf numFmtId="0" fontId="7" fillId="0" borderId="0" xfId="0" applyFont="1"/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3" fillId="0" borderId="35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left" vertical="center"/>
    </xf>
    <xf numFmtId="0" fontId="3" fillId="5" borderId="3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vertical="center"/>
    </xf>
    <xf numFmtId="0" fontId="17" fillId="0" borderId="3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46" xfId="0" applyFont="1" applyFill="1" applyBorder="1" applyAlignment="1">
      <alignment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vertical="center"/>
    </xf>
    <xf numFmtId="0" fontId="17" fillId="0" borderId="47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51" xfId="0" applyFont="1" applyFill="1" applyBorder="1" applyAlignment="1">
      <alignment vertical="center"/>
    </xf>
    <xf numFmtId="0" fontId="17" fillId="0" borderId="52" xfId="0" applyFont="1" applyFill="1" applyBorder="1" applyAlignment="1">
      <alignment vertical="center"/>
    </xf>
    <xf numFmtId="0" fontId="17" fillId="0" borderId="53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1" fillId="0" borderId="54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3" borderId="61" xfId="0" applyFont="1" applyFill="1" applyBorder="1" applyAlignment="1">
      <alignment vertical="center"/>
    </xf>
    <xf numFmtId="0" fontId="4" fillId="3" borderId="62" xfId="0" applyFont="1" applyFill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4" fillId="3" borderId="64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0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4" fillId="0" borderId="0" xfId="0" applyFont="1" applyFill="1" applyBorder="1" applyAlignment="1">
      <alignment horizontal="center" vertical="center"/>
    </xf>
    <xf numFmtId="178" fontId="27" fillId="0" borderId="0" xfId="1" applyNumberFormat="1" applyFont="1" applyFill="1" applyBorder="1" applyAlignment="1">
      <alignment horizontal="center" vertical="center"/>
    </xf>
    <xf numFmtId="178" fontId="25" fillId="0" borderId="0" xfId="1" applyNumberFormat="1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horizontal="center" vertical="center" wrapText="1"/>
    </xf>
    <xf numFmtId="177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5" fillId="5" borderId="67" xfId="0" applyFont="1" applyFill="1" applyBorder="1" applyAlignment="1">
      <alignment vertical="center"/>
    </xf>
    <xf numFmtId="0" fontId="35" fillId="5" borderId="68" xfId="0" applyFont="1" applyFill="1" applyBorder="1" applyAlignment="1">
      <alignment vertical="center"/>
    </xf>
    <xf numFmtId="0" fontId="35" fillId="5" borderId="69" xfId="0" applyFont="1" applyFill="1" applyBorder="1" applyAlignment="1">
      <alignment vertical="center"/>
    </xf>
    <xf numFmtId="0" fontId="35" fillId="5" borderId="70" xfId="0" applyFont="1" applyFill="1" applyBorder="1" applyAlignment="1">
      <alignment vertical="center"/>
    </xf>
    <xf numFmtId="0" fontId="35" fillId="5" borderId="38" xfId="0" applyFont="1" applyFill="1" applyBorder="1" applyAlignment="1">
      <alignment vertical="center"/>
    </xf>
    <xf numFmtId="0" fontId="35" fillId="5" borderId="71" xfId="0" applyFont="1" applyFill="1" applyBorder="1" applyAlignment="1">
      <alignment vertical="center"/>
    </xf>
    <xf numFmtId="0" fontId="35" fillId="5" borderId="15" xfId="0" applyFont="1" applyFill="1" applyBorder="1" applyAlignment="1">
      <alignment vertical="center"/>
    </xf>
    <xf numFmtId="0" fontId="35" fillId="5" borderId="18" xfId="0" applyFont="1" applyFill="1" applyBorder="1" applyAlignment="1">
      <alignment vertical="center"/>
    </xf>
    <xf numFmtId="0" fontId="35" fillId="5" borderId="10" xfId="0" applyFont="1" applyFill="1" applyBorder="1" applyAlignment="1">
      <alignment vertical="center"/>
    </xf>
    <xf numFmtId="0" fontId="35" fillId="5" borderId="7" xfId="0" applyFont="1" applyFill="1" applyBorder="1" applyAlignment="1">
      <alignment vertical="center"/>
    </xf>
    <xf numFmtId="0" fontId="35" fillId="5" borderId="11" xfId="0" applyFont="1" applyFill="1" applyBorder="1" applyAlignment="1">
      <alignment vertical="center"/>
    </xf>
    <xf numFmtId="0" fontId="39" fillId="5" borderId="72" xfId="0" applyFont="1" applyFill="1" applyBorder="1" applyAlignment="1">
      <alignment vertical="center"/>
    </xf>
    <xf numFmtId="0" fontId="39" fillId="5" borderId="73" xfId="0" applyFont="1" applyFill="1" applyBorder="1" applyAlignment="1">
      <alignment vertical="center"/>
    </xf>
    <xf numFmtId="0" fontId="39" fillId="5" borderId="74" xfId="0" applyFont="1" applyFill="1" applyBorder="1" applyAlignment="1">
      <alignment vertical="center"/>
    </xf>
    <xf numFmtId="0" fontId="39" fillId="5" borderId="75" xfId="0" applyFont="1" applyFill="1" applyBorder="1" applyAlignment="1">
      <alignment vertical="center"/>
    </xf>
    <xf numFmtId="0" fontId="39" fillId="5" borderId="76" xfId="0" applyFont="1" applyFill="1" applyBorder="1" applyAlignment="1">
      <alignment vertical="center"/>
    </xf>
    <xf numFmtId="0" fontId="39" fillId="5" borderId="77" xfId="0" applyFont="1" applyFill="1" applyBorder="1" applyAlignment="1">
      <alignment vertical="center"/>
    </xf>
    <xf numFmtId="0" fontId="39" fillId="5" borderId="78" xfId="0" applyFont="1" applyFill="1" applyBorder="1" applyAlignment="1">
      <alignment vertical="center"/>
    </xf>
    <xf numFmtId="0" fontId="39" fillId="5" borderId="68" xfId="0" applyFont="1" applyFill="1" applyBorder="1" applyAlignment="1">
      <alignment horizontal="center" vertical="center"/>
    </xf>
    <xf numFmtId="0" fontId="39" fillId="5" borderId="79" xfId="0" applyFont="1" applyFill="1" applyBorder="1" applyAlignment="1">
      <alignment vertical="center"/>
    </xf>
    <xf numFmtId="0" fontId="39" fillId="5" borderId="68" xfId="0" applyFont="1" applyFill="1" applyBorder="1" applyAlignment="1">
      <alignment vertical="center"/>
    </xf>
    <xf numFmtId="0" fontId="39" fillId="5" borderId="38" xfId="0" applyFont="1" applyFill="1" applyBorder="1" applyAlignment="1">
      <alignment vertical="center"/>
    </xf>
    <xf numFmtId="0" fontId="39" fillId="5" borderId="18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vertical="center"/>
    </xf>
    <xf numFmtId="0" fontId="39" fillId="5" borderId="18" xfId="0" applyFont="1" applyFill="1" applyBorder="1" applyAlignment="1">
      <alignment vertical="center"/>
    </xf>
    <xf numFmtId="0" fontId="39" fillId="5" borderId="10" xfId="0" applyFont="1" applyFill="1" applyBorder="1" applyAlignment="1">
      <alignment vertical="center"/>
    </xf>
    <xf numFmtId="0" fontId="39" fillId="5" borderId="7" xfId="0" applyFont="1" applyFill="1" applyBorder="1" applyAlignment="1">
      <alignment vertical="center"/>
    </xf>
    <xf numFmtId="0" fontId="39" fillId="5" borderId="8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vertical="center"/>
    </xf>
    <xf numFmtId="0" fontId="39" fillId="5" borderId="80" xfId="0" applyFont="1" applyFill="1" applyBorder="1" applyAlignment="1">
      <alignment vertical="center"/>
    </xf>
    <xf numFmtId="0" fontId="39" fillId="5" borderId="82" xfId="0" applyFont="1" applyFill="1" applyBorder="1" applyAlignment="1">
      <alignment vertical="center"/>
    </xf>
    <xf numFmtId="0" fontId="16" fillId="5" borderId="84" xfId="0" applyFont="1" applyFill="1" applyBorder="1" applyAlignment="1">
      <alignment vertical="center"/>
    </xf>
    <xf numFmtId="0" fontId="16" fillId="5" borderId="85" xfId="0" applyFont="1" applyFill="1" applyBorder="1" applyAlignment="1">
      <alignment vertical="center"/>
    </xf>
    <xf numFmtId="0" fontId="16" fillId="5" borderId="86" xfId="0" applyFont="1" applyFill="1" applyBorder="1" applyAlignment="1">
      <alignment vertical="center"/>
    </xf>
    <xf numFmtId="0" fontId="16" fillId="5" borderId="87" xfId="0" applyFont="1" applyFill="1" applyBorder="1" applyAlignment="1">
      <alignment vertical="center"/>
    </xf>
    <xf numFmtId="0" fontId="16" fillId="5" borderId="88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80" xfId="0" applyFont="1" applyFill="1" applyBorder="1" applyAlignment="1">
      <alignment vertical="center"/>
    </xf>
    <xf numFmtId="0" fontId="16" fillId="5" borderId="81" xfId="0" applyFont="1" applyFill="1" applyBorder="1" applyAlignment="1">
      <alignment vertical="center"/>
    </xf>
    <xf numFmtId="0" fontId="16" fillId="5" borderId="82" xfId="0" applyFont="1" applyFill="1" applyBorder="1" applyAlignment="1">
      <alignment vertical="center"/>
    </xf>
    <xf numFmtId="0" fontId="16" fillId="5" borderId="83" xfId="0" applyFont="1" applyFill="1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13" fillId="0" borderId="0" xfId="0" applyFont="1"/>
    <xf numFmtId="0" fontId="31" fillId="0" borderId="0" xfId="0" applyFont="1"/>
    <xf numFmtId="0" fontId="31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20" fillId="0" borderId="9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3" fillId="0" borderId="0" xfId="0" applyFont="1"/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3" fillId="8" borderId="65" xfId="0" applyFont="1" applyFill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55" fillId="0" borderId="65" xfId="0" applyFont="1" applyBorder="1" applyAlignment="1">
      <alignment horizontal="left" vertical="center"/>
    </xf>
    <xf numFmtId="0" fontId="56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45" fillId="0" borderId="0" xfId="0" applyFont="1"/>
    <xf numFmtId="0" fontId="45" fillId="3" borderId="65" xfId="0" applyFont="1" applyFill="1" applyBorder="1" applyAlignment="1">
      <alignment horizontal="center" vertical="center"/>
    </xf>
    <xf numFmtId="49" fontId="47" fillId="3" borderId="65" xfId="2" applyNumberFormat="1" applyFont="1" applyFill="1" applyBorder="1" applyAlignment="1">
      <alignment horizontal="center" vertical="center" wrapText="1"/>
    </xf>
    <xf numFmtId="0" fontId="57" fillId="0" borderId="0" xfId="0" applyFont="1"/>
    <xf numFmtId="0" fontId="58" fillId="0" borderId="0" xfId="0" applyFont="1"/>
    <xf numFmtId="0" fontId="48" fillId="0" borderId="0" xfId="0" applyFont="1" applyAlignment="1">
      <alignment horizontal="center"/>
    </xf>
    <xf numFmtId="0" fontId="45" fillId="3" borderId="6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59" fillId="0" borderId="0" xfId="0" applyFont="1" applyAlignment="1">
      <alignment horizontal="center"/>
    </xf>
    <xf numFmtId="0" fontId="0" fillId="0" borderId="95" xfId="0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9" borderId="65" xfId="0" applyFill="1" applyBorder="1" applyAlignment="1">
      <alignment horizontal="center" vertical="top"/>
    </xf>
    <xf numFmtId="0" fontId="0" fillId="9" borderId="65" xfId="0" applyFill="1" applyBorder="1" applyAlignment="1">
      <alignment horizontal="center" vertical="top" wrapText="1"/>
    </xf>
    <xf numFmtId="0" fontId="29" fillId="9" borderId="65" xfId="0" applyFont="1" applyFill="1" applyBorder="1" applyAlignment="1">
      <alignment vertical="top" wrapText="1"/>
    </xf>
    <xf numFmtId="0" fontId="61" fillId="0" borderId="0" xfId="0" applyFont="1"/>
    <xf numFmtId="49" fontId="49" fillId="3" borderId="65" xfId="2" applyNumberFormat="1" applyFont="1" applyFill="1" applyBorder="1" applyAlignment="1">
      <alignment horizontal="center" vertical="center" wrapText="1"/>
    </xf>
    <xf numFmtId="0" fontId="38" fillId="3" borderId="65" xfId="0" applyFont="1" applyFill="1" applyBorder="1" applyAlignment="1">
      <alignment horizontal="center" vertical="center"/>
    </xf>
    <xf numFmtId="49" fontId="51" fillId="3" borderId="65" xfId="2" applyNumberFormat="1" applyFont="1" applyFill="1" applyBorder="1" applyAlignment="1">
      <alignment horizontal="center" vertical="center" wrapText="1"/>
    </xf>
    <xf numFmtId="0" fontId="45" fillId="0" borderId="65" xfId="0" applyFont="1" applyBorder="1" applyAlignment="1">
      <alignment horizontal="center" vertical="center"/>
    </xf>
    <xf numFmtId="49" fontId="47" fillId="0" borderId="65" xfId="2" applyNumberFormat="1" applyFont="1" applyBorder="1" applyAlignment="1">
      <alignment horizontal="center" vertical="center" wrapText="1"/>
    </xf>
    <xf numFmtId="179" fontId="47" fillId="0" borderId="65" xfId="2" applyNumberFormat="1" applyFont="1" applyBorder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3" fillId="0" borderId="0" xfId="0" applyFont="1"/>
    <xf numFmtId="0" fontId="63" fillId="0" borderId="0" xfId="0" applyFont="1" applyAlignment="1">
      <alignment horizontal="left" vertical="center"/>
    </xf>
    <xf numFmtId="0" fontId="17" fillId="0" borderId="11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35" fillId="5" borderId="31" xfId="0" applyFont="1" applyFill="1" applyBorder="1" applyAlignment="1">
      <alignment vertical="center"/>
    </xf>
    <xf numFmtId="0" fontId="35" fillId="5" borderId="58" xfId="0" applyFont="1" applyFill="1" applyBorder="1" applyAlignment="1">
      <alignment vertical="center"/>
    </xf>
    <xf numFmtId="0" fontId="35" fillId="5" borderId="8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left" vertical="center"/>
    </xf>
    <xf numFmtId="0" fontId="35" fillId="5" borderId="57" xfId="0" applyFont="1" applyFill="1" applyBorder="1" applyAlignment="1">
      <alignment vertical="center"/>
    </xf>
    <xf numFmtId="0" fontId="35" fillId="5" borderId="60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left" vertical="center"/>
    </xf>
    <xf numFmtId="0" fontId="4" fillId="3" borderId="100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1" fillId="0" borderId="0" xfId="0" applyFont="1"/>
    <xf numFmtId="0" fontId="39" fillId="5" borderId="86" xfId="0" applyFont="1" applyFill="1" applyBorder="1" applyAlignment="1">
      <alignment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/>
    </xf>
    <xf numFmtId="3" fontId="0" fillId="0" borderId="65" xfId="0" applyNumberFormat="1" applyFont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11" borderId="65" xfId="0" applyFont="1" applyFill="1" applyBorder="1" applyAlignment="1">
      <alignment horizontal="center" vertical="center"/>
    </xf>
    <xf numFmtId="176" fontId="0" fillId="11" borderId="65" xfId="0" applyNumberFormat="1" applyFont="1" applyFill="1" applyBorder="1" applyAlignment="1">
      <alignment horizontal="center" vertical="center"/>
    </xf>
    <xf numFmtId="0" fontId="0" fillId="10" borderId="65" xfId="0" applyFont="1" applyFill="1" applyBorder="1" applyAlignment="1">
      <alignment horizontal="center" vertical="center" shrinkToFit="1"/>
    </xf>
    <xf numFmtId="14" fontId="0" fillId="0" borderId="65" xfId="0" applyNumberFormat="1" applyBorder="1" applyAlignment="1">
      <alignment horizontal="center" vertical="center" wrapText="1"/>
    </xf>
    <xf numFmtId="14" fontId="30" fillId="0" borderId="0" xfId="0" applyNumberFormat="1" applyFont="1" applyAlignment="1">
      <alignment horizontal="left" vertical="center"/>
    </xf>
    <xf numFmtId="14" fontId="0" fillId="9" borderId="65" xfId="0" applyNumberFormat="1" applyFill="1" applyBorder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0" fillId="0" borderId="65" xfId="0" applyNumberFormat="1" applyFont="1" applyBorder="1" applyAlignment="1">
      <alignment horizontal="center" vertical="center" wrapText="1"/>
    </xf>
    <xf numFmtId="14" fontId="25" fillId="0" borderId="65" xfId="0" applyNumberFormat="1" applyFont="1" applyFill="1" applyBorder="1" applyAlignment="1">
      <alignment horizontal="center" vertical="center" wrapText="1"/>
    </xf>
    <xf numFmtId="14" fontId="25" fillId="11" borderId="65" xfId="0" applyNumberFormat="1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/>
    </xf>
    <xf numFmtId="14" fontId="47" fillId="0" borderId="65" xfId="2" applyNumberFormat="1" applyFont="1" applyBorder="1" applyAlignment="1">
      <alignment horizontal="center" vertical="center" wrapText="1"/>
    </xf>
    <xf numFmtId="14" fontId="0" fillId="0" borderId="0" xfId="0" applyNumberFormat="1"/>
    <xf numFmtId="0" fontId="64" fillId="0" borderId="65" xfId="0" applyFont="1" applyBorder="1" applyAlignment="1">
      <alignment horizontal="center" vertical="center"/>
    </xf>
    <xf numFmtId="14" fontId="64" fillId="0" borderId="65" xfId="0" applyNumberFormat="1" applyFont="1" applyBorder="1" applyAlignment="1">
      <alignment horizontal="center" vertical="center" wrapText="1"/>
    </xf>
    <xf numFmtId="0" fontId="6" fillId="5" borderId="124" xfId="0" applyFont="1" applyFill="1" applyBorder="1" applyAlignment="1">
      <alignment horizontal="center" vertical="center"/>
    </xf>
    <xf numFmtId="178" fontId="14" fillId="5" borderId="85" xfId="1" applyNumberFormat="1" applyFont="1" applyFill="1" applyBorder="1" applyAlignment="1">
      <alignment horizontal="center" vertical="center"/>
    </xf>
    <xf numFmtId="178" fontId="25" fillId="3" borderId="65" xfId="1" applyNumberFormat="1" applyFont="1" applyFill="1" applyBorder="1" applyAlignment="1">
      <alignment horizontal="center" vertical="center"/>
    </xf>
    <xf numFmtId="178" fontId="25" fillId="0" borderId="65" xfId="1" applyNumberFormat="1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178" fontId="25" fillId="3" borderId="134" xfId="1" applyNumberFormat="1" applyFont="1" applyFill="1" applyBorder="1" applyAlignment="1">
      <alignment horizontal="center" vertical="center"/>
    </xf>
    <xf numFmtId="178" fontId="25" fillId="0" borderId="134" xfId="1" applyNumberFormat="1" applyFont="1" applyFill="1" applyBorder="1" applyAlignment="1">
      <alignment horizontal="center" vertical="center"/>
    </xf>
    <xf numFmtId="177" fontId="7" fillId="5" borderId="135" xfId="0" applyNumberFormat="1" applyFont="1" applyFill="1" applyBorder="1" applyAlignment="1">
      <alignment horizontal="center" vertical="center"/>
    </xf>
    <xf numFmtId="0" fontId="4" fillId="0" borderId="143" xfId="0" applyFont="1" applyFill="1" applyBorder="1" applyAlignment="1">
      <alignment horizontal="center" vertical="center"/>
    </xf>
    <xf numFmtId="177" fontId="7" fillId="5" borderId="144" xfId="0" applyNumberFormat="1" applyFont="1" applyFill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4" fillId="10" borderId="143" xfId="0" applyFont="1" applyFill="1" applyBorder="1" applyAlignment="1">
      <alignment horizontal="center" vertical="center"/>
    </xf>
    <xf numFmtId="0" fontId="4" fillId="0" borderId="143" xfId="0" applyFont="1" applyFill="1" applyBorder="1" applyAlignment="1">
      <alignment horizontal="center" vertical="center" wrapText="1"/>
    </xf>
    <xf numFmtId="0" fontId="4" fillId="0" borderId="138" xfId="0" applyFont="1" applyFill="1" applyBorder="1" applyAlignment="1">
      <alignment horizontal="center" vertical="center"/>
    </xf>
    <xf numFmtId="178" fontId="25" fillId="3" borderId="93" xfId="1" applyNumberFormat="1" applyFont="1" applyFill="1" applyBorder="1" applyAlignment="1">
      <alignment horizontal="center" vertical="center"/>
    </xf>
    <xf numFmtId="177" fontId="7" fillId="5" borderId="136" xfId="0" applyNumberFormat="1" applyFont="1" applyFill="1" applyBorder="1" applyAlignment="1">
      <alignment horizontal="center" vertical="center"/>
    </xf>
    <xf numFmtId="178" fontId="27" fillId="0" borderId="65" xfId="1" applyNumberFormat="1" applyFont="1" applyFill="1" applyBorder="1" applyAlignment="1">
      <alignment horizontal="center" vertical="center"/>
    </xf>
    <xf numFmtId="178" fontId="27" fillId="0" borderId="93" xfId="1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66" fillId="0" borderId="0" xfId="0" applyFont="1"/>
    <xf numFmtId="0" fontId="66" fillId="0" borderId="36" xfId="0" applyFont="1" applyBorder="1" applyAlignment="1">
      <alignment horizontal="center" vertical="center"/>
    </xf>
    <xf numFmtId="0" fontId="67" fillId="0" borderId="24" xfId="0" applyFont="1" applyFill="1" applyBorder="1" applyAlignment="1">
      <alignment vertical="center"/>
    </xf>
    <xf numFmtId="0" fontId="67" fillId="0" borderId="18" xfId="0" applyFont="1" applyFill="1" applyBorder="1" applyAlignment="1">
      <alignment vertical="center"/>
    </xf>
    <xf numFmtId="0" fontId="67" fillId="0" borderId="10" xfId="0" applyFont="1" applyFill="1" applyBorder="1" applyAlignment="1">
      <alignment vertical="center"/>
    </xf>
    <xf numFmtId="0" fontId="67" fillId="0" borderId="19" xfId="0" applyFont="1" applyFill="1" applyBorder="1" applyAlignment="1">
      <alignment vertical="center"/>
    </xf>
    <xf numFmtId="0" fontId="67" fillId="0" borderId="7" xfId="0" applyFont="1" applyFill="1" applyBorder="1" applyAlignment="1">
      <alignment vertical="center"/>
    </xf>
    <xf numFmtId="0" fontId="67" fillId="0" borderId="15" xfId="0" applyFont="1" applyFill="1" applyBorder="1" applyAlignment="1">
      <alignment vertical="center"/>
    </xf>
    <xf numFmtId="0" fontId="67" fillId="0" borderId="11" xfId="0" applyFont="1" applyFill="1" applyBorder="1" applyAlignment="1">
      <alignment vertical="center"/>
    </xf>
    <xf numFmtId="0" fontId="0" fillId="11" borderId="0" xfId="0" applyFill="1" applyAlignment="1">
      <alignment vertical="center"/>
    </xf>
    <xf numFmtId="0" fontId="4" fillId="11" borderId="15" xfId="0" applyFont="1" applyFill="1" applyBorder="1" applyAlignment="1">
      <alignment vertical="center"/>
    </xf>
    <xf numFmtId="0" fontId="4" fillId="11" borderId="18" xfId="0" applyFont="1" applyFill="1" applyBorder="1" applyAlignment="1">
      <alignment vertical="center"/>
    </xf>
    <xf numFmtId="0" fontId="4" fillId="11" borderId="10" xfId="0" applyFont="1" applyFill="1" applyBorder="1" applyAlignment="1">
      <alignment vertical="center"/>
    </xf>
    <xf numFmtId="0" fontId="4" fillId="11" borderId="19" xfId="0" applyFont="1" applyFill="1" applyBorder="1" applyAlignment="1">
      <alignment vertical="center"/>
    </xf>
    <xf numFmtId="0" fontId="4" fillId="11" borderId="7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57" xfId="0" applyFont="1" applyFill="1" applyBorder="1" applyAlignment="1">
      <alignment vertical="center"/>
    </xf>
    <xf numFmtId="0" fontId="4" fillId="11" borderId="31" xfId="0" applyFont="1" applyFill="1" applyBorder="1" applyAlignment="1">
      <alignment vertical="center"/>
    </xf>
    <xf numFmtId="0" fontId="4" fillId="11" borderId="58" xfId="0" applyFont="1" applyFill="1" applyBorder="1" applyAlignment="1">
      <alignment vertical="center"/>
    </xf>
    <xf numFmtId="0" fontId="4" fillId="11" borderId="59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11" borderId="60" xfId="0" applyFont="1" applyFill="1" applyBorder="1" applyAlignment="1">
      <alignment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42" xfId="0" applyFont="1" applyFill="1" applyBorder="1" applyAlignment="1">
      <alignment vertical="center"/>
    </xf>
    <xf numFmtId="0" fontId="17" fillId="11" borderId="21" xfId="0" applyFont="1" applyFill="1" applyBorder="1" applyAlignment="1">
      <alignment vertical="center"/>
    </xf>
    <xf numFmtId="0" fontId="17" fillId="11" borderId="22" xfId="0" applyFont="1" applyFill="1" applyBorder="1" applyAlignment="1">
      <alignment vertical="center"/>
    </xf>
    <xf numFmtId="0" fontId="17" fillId="11" borderId="23" xfId="0" applyFont="1" applyFill="1" applyBorder="1" applyAlignment="1">
      <alignment vertical="center"/>
    </xf>
    <xf numFmtId="0" fontId="17" fillId="11" borderId="6" xfId="0" applyFont="1" applyFill="1" applyBorder="1" applyAlignment="1">
      <alignment vertical="center"/>
    </xf>
    <xf numFmtId="0" fontId="17" fillId="11" borderId="27" xfId="0" applyFont="1" applyFill="1" applyBorder="1" applyAlignment="1">
      <alignment vertical="center"/>
    </xf>
    <xf numFmtId="0" fontId="1" fillId="11" borderId="0" xfId="0" applyFont="1" applyFill="1"/>
    <xf numFmtId="0" fontId="17" fillId="11" borderId="18" xfId="0" applyFont="1" applyFill="1" applyBorder="1" applyAlignment="1">
      <alignment horizontal="center" vertical="center"/>
    </xf>
    <xf numFmtId="0" fontId="17" fillId="11" borderId="25" xfId="0" applyFont="1" applyFill="1" applyBorder="1" applyAlignment="1">
      <alignment vertical="center"/>
    </xf>
    <xf numFmtId="0" fontId="17" fillId="11" borderId="18" xfId="0" applyFont="1" applyFill="1" applyBorder="1" applyAlignment="1">
      <alignment vertical="center"/>
    </xf>
    <xf numFmtId="0" fontId="17" fillId="11" borderId="10" xfId="0" applyFont="1" applyFill="1" applyBorder="1" applyAlignment="1">
      <alignment vertical="center"/>
    </xf>
    <xf numFmtId="0" fontId="17" fillId="11" borderId="19" xfId="0" applyFont="1" applyFill="1" applyBorder="1" applyAlignment="1">
      <alignment vertical="center"/>
    </xf>
    <xf numFmtId="0" fontId="17" fillId="11" borderId="7" xfId="0" applyFont="1" applyFill="1" applyBorder="1" applyAlignment="1">
      <alignment vertical="center"/>
    </xf>
    <xf numFmtId="0" fontId="17" fillId="11" borderId="15" xfId="0" applyFont="1" applyFill="1" applyBorder="1" applyAlignment="1">
      <alignment vertical="center"/>
    </xf>
    <xf numFmtId="0" fontId="17" fillId="11" borderId="11" xfId="0" applyFont="1" applyFill="1" applyBorder="1" applyAlignment="1">
      <alignment vertical="center"/>
    </xf>
    <xf numFmtId="0" fontId="17" fillId="11" borderId="33" xfId="0" applyFont="1" applyFill="1" applyBorder="1" applyAlignment="1">
      <alignment horizontal="center" vertical="center"/>
    </xf>
    <xf numFmtId="0" fontId="17" fillId="11" borderId="43" xfId="0" applyFont="1" applyFill="1" applyBorder="1" applyAlignment="1">
      <alignment vertical="center"/>
    </xf>
    <xf numFmtId="0" fontId="17" fillId="11" borderId="33" xfId="0" applyFont="1" applyFill="1" applyBorder="1" applyAlignment="1">
      <alignment vertical="center"/>
    </xf>
    <xf numFmtId="0" fontId="17" fillId="11" borderId="44" xfId="0" applyFont="1" applyFill="1" applyBorder="1" applyAlignment="1">
      <alignment vertical="center"/>
    </xf>
    <xf numFmtId="0" fontId="17" fillId="11" borderId="45" xfId="0" applyFont="1" applyFill="1" applyBorder="1" applyAlignment="1">
      <alignment vertical="center"/>
    </xf>
    <xf numFmtId="0" fontId="17" fillId="11" borderId="34" xfId="0" applyFont="1" applyFill="1" applyBorder="1" applyAlignment="1">
      <alignment vertical="center"/>
    </xf>
    <xf numFmtId="0" fontId="17" fillId="11" borderId="46" xfId="0" applyFont="1" applyFill="1" applyBorder="1" applyAlignment="1">
      <alignment vertical="center"/>
    </xf>
    <xf numFmtId="0" fontId="17" fillId="11" borderId="53" xfId="0" applyFont="1" applyFill="1" applyBorder="1" applyAlignment="1">
      <alignment vertical="center"/>
    </xf>
    <xf numFmtId="0" fontId="0" fillId="11" borderId="0" xfId="0" applyFill="1"/>
    <xf numFmtId="0" fontId="0" fillId="11" borderId="36" xfId="0" applyFill="1" applyBorder="1" applyAlignment="1">
      <alignment horizontal="center" vertical="center"/>
    </xf>
    <xf numFmtId="0" fontId="17" fillId="11" borderId="24" xfId="0" applyFont="1" applyFill="1" applyBorder="1" applyAlignment="1">
      <alignment vertical="center"/>
    </xf>
    <xf numFmtId="0" fontId="68" fillId="3" borderId="9" xfId="0" applyFont="1" applyFill="1" applyBorder="1" applyAlignment="1">
      <alignment horizontal="left" vertical="center"/>
    </xf>
    <xf numFmtId="0" fontId="69" fillId="3" borderId="61" xfId="0" applyFont="1" applyFill="1" applyBorder="1" applyAlignment="1">
      <alignment vertical="center"/>
    </xf>
    <xf numFmtId="0" fontId="69" fillId="3" borderId="32" xfId="0" applyFont="1" applyFill="1" applyBorder="1" applyAlignment="1">
      <alignment vertical="center"/>
    </xf>
    <xf numFmtId="0" fontId="69" fillId="3" borderId="62" xfId="0" applyFont="1" applyFill="1" applyBorder="1" applyAlignment="1">
      <alignment vertical="center"/>
    </xf>
    <xf numFmtId="0" fontId="69" fillId="3" borderId="63" xfId="0" applyFont="1" applyFill="1" applyBorder="1" applyAlignment="1">
      <alignment vertical="center"/>
    </xf>
    <xf numFmtId="0" fontId="69" fillId="3" borderId="9" xfId="0" applyFont="1" applyFill="1" applyBorder="1" applyAlignment="1">
      <alignment vertical="center"/>
    </xf>
    <xf numFmtId="0" fontId="69" fillId="3" borderId="64" xfId="0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8" fillId="0" borderId="7" xfId="0" applyFont="1" applyFill="1" applyBorder="1" applyAlignment="1">
      <alignment horizontal="left" vertical="center"/>
    </xf>
    <xf numFmtId="0" fontId="69" fillId="0" borderId="15" xfId="0" applyFont="1" applyFill="1" applyBorder="1" applyAlignment="1">
      <alignment vertical="center"/>
    </xf>
    <xf numFmtId="0" fontId="69" fillId="0" borderId="18" xfId="0" applyFont="1" applyFill="1" applyBorder="1" applyAlignment="1">
      <alignment vertical="center"/>
    </xf>
    <xf numFmtId="0" fontId="69" fillId="0" borderId="10" xfId="0" applyFont="1" applyFill="1" applyBorder="1" applyAlignment="1">
      <alignment vertical="center"/>
    </xf>
    <xf numFmtId="0" fontId="69" fillId="0" borderId="19" xfId="0" applyFont="1" applyFill="1" applyBorder="1" applyAlignment="1">
      <alignment vertical="center"/>
    </xf>
    <xf numFmtId="0" fontId="69" fillId="0" borderId="7" xfId="0" applyFont="1" applyFill="1" applyBorder="1" applyAlignment="1">
      <alignment vertical="center"/>
    </xf>
    <xf numFmtId="0" fontId="69" fillId="0" borderId="11" xfId="0" applyFont="1" applyFill="1" applyBorder="1" applyAlignment="1">
      <alignment vertical="center"/>
    </xf>
    <xf numFmtId="0" fontId="68" fillId="0" borderId="8" xfId="0" applyFont="1" applyFill="1" applyBorder="1" applyAlignment="1">
      <alignment horizontal="left" vertical="center"/>
    </xf>
    <xf numFmtId="0" fontId="69" fillId="0" borderId="46" xfId="0" applyFont="1" applyFill="1" applyBorder="1" applyAlignment="1">
      <alignment vertical="center"/>
    </xf>
    <xf numFmtId="0" fontId="69" fillId="0" borderId="33" xfId="0" applyFont="1" applyFill="1" applyBorder="1" applyAlignment="1">
      <alignment vertical="center"/>
    </xf>
    <xf numFmtId="0" fontId="69" fillId="0" borderId="44" xfId="0" applyFont="1" applyFill="1" applyBorder="1" applyAlignment="1">
      <alignment vertical="center"/>
    </xf>
    <xf numFmtId="0" fontId="69" fillId="0" borderId="45" xfId="0" applyFont="1" applyFill="1" applyBorder="1" applyAlignment="1">
      <alignment vertical="center"/>
    </xf>
    <xf numFmtId="0" fontId="69" fillId="0" borderId="34" xfId="0" applyFont="1" applyFill="1" applyBorder="1" applyAlignment="1">
      <alignment vertical="center"/>
    </xf>
    <xf numFmtId="0" fontId="69" fillId="0" borderId="53" xfId="0" applyFont="1" applyFill="1" applyBorder="1" applyAlignment="1">
      <alignment vertical="center"/>
    </xf>
    <xf numFmtId="0" fontId="66" fillId="0" borderId="65" xfId="0" applyFont="1" applyBorder="1" applyAlignment="1">
      <alignment horizontal="center" vertical="center" wrapText="1"/>
    </xf>
    <xf numFmtId="0" fontId="66" fillId="0" borderId="65" xfId="0" applyFont="1" applyBorder="1" applyAlignment="1">
      <alignment horizontal="center" vertical="center"/>
    </xf>
    <xf numFmtId="0" fontId="66" fillId="10" borderId="65" xfId="0" applyFont="1" applyFill="1" applyBorder="1" applyAlignment="1">
      <alignment horizontal="center" vertical="center" shrinkToFit="1"/>
    </xf>
    <xf numFmtId="0" fontId="66" fillId="0" borderId="65" xfId="0" applyFont="1" applyFill="1" applyBorder="1" applyAlignment="1">
      <alignment horizontal="center" vertical="center"/>
    </xf>
    <xf numFmtId="14" fontId="66" fillId="0" borderId="65" xfId="0" applyNumberFormat="1" applyFont="1" applyFill="1" applyBorder="1" applyAlignment="1">
      <alignment horizontal="center" vertical="center" wrapText="1"/>
    </xf>
    <xf numFmtId="14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54" xfId="0" applyFill="1" applyBorder="1" applyAlignment="1">
      <alignment horizontal="center" vertical="center" shrinkToFit="1"/>
    </xf>
    <xf numFmtId="0" fontId="64" fillId="0" borderId="65" xfId="0" applyFont="1" applyBorder="1" applyAlignment="1">
      <alignment horizontal="center" vertical="center" shrinkToFit="1"/>
    </xf>
    <xf numFmtId="9" fontId="0" fillId="0" borderId="90" xfId="1" applyNumberFormat="1" applyFont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 shrinkToFit="1"/>
    </xf>
    <xf numFmtId="41" fontId="0" fillId="0" borderId="89" xfId="1" applyFont="1" applyFill="1" applyBorder="1" applyAlignment="1">
      <alignment horizontal="center" vertical="center"/>
    </xf>
    <xf numFmtId="0" fontId="0" fillId="11" borderId="65" xfId="0" applyFill="1" applyBorder="1" applyAlignment="1">
      <alignment horizontal="center" vertical="center"/>
    </xf>
    <xf numFmtId="0" fontId="0" fillId="11" borderId="65" xfId="0" applyFont="1" applyFill="1" applyBorder="1" applyAlignment="1">
      <alignment horizontal="center" vertical="center" wrapText="1"/>
    </xf>
    <xf numFmtId="14" fontId="0" fillId="11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41" fontId="0" fillId="0" borderId="65" xfId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8" fontId="26" fillId="0" borderId="65" xfId="0" applyNumberFormat="1" applyFont="1" applyBorder="1" applyAlignment="1">
      <alignment horizontal="center" vertical="center" wrapText="1"/>
    </xf>
    <xf numFmtId="178" fontId="25" fillId="4" borderId="65" xfId="1" applyNumberFormat="1" applyFont="1" applyFill="1" applyBorder="1" applyAlignment="1">
      <alignment horizontal="center" vertical="center"/>
    </xf>
    <xf numFmtId="178" fontId="25" fillId="4" borderId="93" xfId="1" applyNumberFormat="1" applyFont="1" applyFill="1" applyBorder="1" applyAlignment="1">
      <alignment horizontal="center" vertical="center"/>
    </xf>
    <xf numFmtId="178" fontId="26" fillId="0" borderId="93" xfId="0" applyNumberFormat="1" applyFont="1" applyBorder="1" applyAlignment="1">
      <alignment horizontal="center" vertical="center" wrapText="1"/>
    </xf>
    <xf numFmtId="178" fontId="25" fillId="4" borderId="134" xfId="1" applyNumberFormat="1" applyFont="1" applyFill="1" applyBorder="1" applyAlignment="1">
      <alignment horizontal="center" vertical="center"/>
    </xf>
    <xf numFmtId="178" fontId="26" fillId="0" borderId="134" xfId="0" applyNumberFormat="1" applyFont="1" applyBorder="1" applyAlignment="1">
      <alignment horizontal="center" vertical="center" wrapText="1"/>
    </xf>
    <xf numFmtId="0" fontId="0" fillId="0" borderId="119" xfId="0" applyBorder="1"/>
    <xf numFmtId="0" fontId="0" fillId="0" borderId="0" xfId="0" applyBorder="1"/>
    <xf numFmtId="0" fontId="0" fillId="0" borderId="150" xfId="0" applyBorder="1"/>
    <xf numFmtId="0" fontId="5" fillId="0" borderId="119" xfId="0" applyFont="1" applyBorder="1" applyAlignment="1">
      <alignment vertical="center"/>
    </xf>
    <xf numFmtId="41" fontId="0" fillId="0" borderId="0" xfId="1" applyFont="1" applyAlignment="1">
      <alignment horizontal="right" vertical="center"/>
    </xf>
    <xf numFmtId="0" fontId="17" fillId="0" borderId="152" xfId="0" applyFont="1" applyFill="1" applyBorder="1" applyAlignment="1">
      <alignment vertical="center"/>
    </xf>
    <xf numFmtId="0" fontId="68" fillId="0" borderId="10" xfId="0" applyFont="1" applyFill="1" applyBorder="1" applyAlignment="1">
      <alignment horizontal="left" vertical="center"/>
    </xf>
    <xf numFmtId="0" fontId="68" fillId="0" borderId="44" xfId="0" applyFont="1" applyFill="1" applyBorder="1" applyAlignment="1">
      <alignment horizontal="left" vertical="center"/>
    </xf>
    <xf numFmtId="0" fontId="17" fillId="0" borderId="153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62" xfId="0" applyFont="1" applyFill="1" applyBorder="1" applyAlignment="1">
      <alignment vertical="center"/>
    </xf>
    <xf numFmtId="0" fontId="17" fillId="0" borderId="63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64" xfId="0" applyFont="1" applyFill="1" applyBorder="1" applyAlignment="1">
      <alignment vertical="center"/>
    </xf>
    <xf numFmtId="0" fontId="17" fillId="12" borderId="154" xfId="0" applyFont="1" applyFill="1" applyBorder="1" applyAlignment="1">
      <alignment vertical="center"/>
    </xf>
    <xf numFmtId="0" fontId="17" fillId="12" borderId="32" xfId="0" applyFont="1" applyFill="1" applyBorder="1" applyAlignment="1">
      <alignment vertical="center"/>
    </xf>
    <xf numFmtId="0" fontId="17" fillId="12" borderId="62" xfId="0" applyFont="1" applyFill="1" applyBorder="1" applyAlignment="1">
      <alignment vertical="center"/>
    </xf>
    <xf numFmtId="0" fontId="17" fillId="12" borderId="63" xfId="0" applyFont="1" applyFill="1" applyBorder="1" applyAlignment="1">
      <alignment vertical="center"/>
    </xf>
    <xf numFmtId="0" fontId="17" fillId="12" borderId="9" xfId="0" applyFont="1" applyFill="1" applyBorder="1" applyAlignment="1">
      <alignment vertical="center"/>
    </xf>
    <xf numFmtId="0" fontId="17" fillId="12" borderId="64" xfId="0" applyFont="1" applyFill="1" applyBorder="1" applyAlignment="1">
      <alignment vertical="center"/>
    </xf>
    <xf numFmtId="0" fontId="3" fillId="11" borderId="10" xfId="0" applyFont="1" applyFill="1" applyBorder="1" applyAlignment="1">
      <alignment horizontal="left" vertical="center"/>
    </xf>
    <xf numFmtId="0" fontId="3" fillId="11" borderId="44" xfId="0" applyFont="1" applyFill="1" applyBorder="1" applyAlignment="1">
      <alignment horizontal="left" vertical="center"/>
    </xf>
    <xf numFmtId="0" fontId="3" fillId="12" borderId="62" xfId="0" applyFont="1" applyFill="1" applyBorder="1" applyAlignment="1">
      <alignment horizontal="left" vertical="center"/>
    </xf>
    <xf numFmtId="0" fontId="4" fillId="12" borderId="20" xfId="0" applyFont="1" applyFill="1" applyBorder="1" applyAlignment="1">
      <alignment vertical="center"/>
    </xf>
    <xf numFmtId="0" fontId="4" fillId="12" borderId="21" xfId="0" applyFont="1" applyFill="1" applyBorder="1" applyAlignment="1">
      <alignment vertical="center"/>
    </xf>
    <xf numFmtId="0" fontId="4" fillId="12" borderId="22" xfId="0" applyFont="1" applyFill="1" applyBorder="1" applyAlignment="1">
      <alignment vertical="center"/>
    </xf>
    <xf numFmtId="0" fontId="4" fillId="12" borderId="23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left" vertical="center"/>
    </xf>
    <xf numFmtId="0" fontId="68" fillId="0" borderId="34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vertical="center"/>
    </xf>
    <xf numFmtId="0" fontId="17" fillId="0" borderId="58" xfId="0" applyFont="1" applyFill="1" applyBorder="1" applyAlignment="1">
      <alignment vertical="center"/>
    </xf>
    <xf numFmtId="0" fontId="17" fillId="0" borderId="59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7" xfId="0" applyFont="1" applyFill="1" applyBorder="1" applyAlignment="1">
      <alignment vertical="center"/>
    </xf>
    <xf numFmtId="0" fontId="17" fillId="0" borderId="60" xfId="0" applyFont="1" applyFill="1" applyBorder="1" applyAlignment="1">
      <alignment vertical="center"/>
    </xf>
    <xf numFmtId="0" fontId="17" fillId="0" borderId="28" xfId="0" applyFont="1" applyFill="1" applyBorder="1" applyAlignment="1">
      <alignment horizontal="center" vertical="center"/>
    </xf>
    <xf numFmtId="0" fontId="39" fillId="5" borderId="88" xfId="0" applyFont="1" applyFill="1" applyBorder="1" applyAlignment="1">
      <alignment vertical="center"/>
    </xf>
    <xf numFmtId="0" fontId="39" fillId="5" borderId="11" xfId="0" applyFont="1" applyFill="1" applyBorder="1" applyAlignment="1">
      <alignment vertical="center"/>
    </xf>
    <xf numFmtId="14" fontId="0" fillId="0" borderId="65" xfId="0" applyNumberFormat="1" applyFont="1" applyFill="1" applyBorder="1" applyAlignment="1">
      <alignment horizontal="center" vertical="center" wrapText="1"/>
    </xf>
    <xf numFmtId="0" fontId="0" fillId="11" borderId="65" xfId="0" applyFont="1" applyFill="1" applyBorder="1" applyAlignment="1">
      <alignment horizontal="center" vertical="center" shrinkToFit="1"/>
    </xf>
    <xf numFmtId="41" fontId="0" fillId="0" borderId="65" xfId="1" applyFont="1" applyBorder="1" applyAlignment="1">
      <alignment horizontal="center" vertical="center"/>
    </xf>
    <xf numFmtId="41" fontId="0" fillId="11" borderId="65" xfId="1" applyFont="1" applyFill="1" applyBorder="1" applyAlignment="1">
      <alignment horizontal="center" vertical="center"/>
    </xf>
    <xf numFmtId="41" fontId="66" fillId="0" borderId="65" xfId="1" applyFont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14" fontId="0" fillId="0" borderId="89" xfId="0" applyNumberFormat="1" applyFont="1" applyFill="1" applyBorder="1" applyAlignment="1">
      <alignment horizontal="center" vertical="center"/>
    </xf>
    <xf numFmtId="14" fontId="0" fillId="0" borderId="65" xfId="0" applyNumberFormat="1" applyFont="1" applyFill="1" applyBorder="1" applyAlignment="1">
      <alignment horizontal="center" vertical="center"/>
    </xf>
    <xf numFmtId="41" fontId="0" fillId="0" borderId="65" xfId="1" applyFont="1" applyFill="1" applyBorder="1" applyAlignment="1">
      <alignment horizontal="right" vertical="center"/>
    </xf>
    <xf numFmtId="0" fontId="0" fillId="11" borderId="65" xfId="0" applyFill="1" applyBorder="1" applyAlignment="1">
      <alignment horizontal="center" vertical="center" wrapText="1"/>
    </xf>
    <xf numFmtId="0" fontId="66" fillId="11" borderId="65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right" vertical="center"/>
    </xf>
    <xf numFmtId="41" fontId="0" fillId="11" borderId="65" xfId="1" applyFont="1" applyFill="1" applyBorder="1" applyAlignment="1">
      <alignment horizontal="right" vertical="center"/>
    </xf>
    <xf numFmtId="0" fontId="0" fillId="11" borderId="65" xfId="0" applyFont="1" applyFill="1" applyBorder="1" applyAlignment="1">
      <alignment horizontal="right" vertical="center"/>
    </xf>
    <xf numFmtId="41" fontId="66" fillId="0" borderId="65" xfId="1" applyFont="1" applyBorder="1" applyAlignment="1">
      <alignment horizontal="right" vertical="center"/>
    </xf>
    <xf numFmtId="41" fontId="0" fillId="0" borderId="89" xfId="1" applyFont="1" applyFill="1" applyBorder="1" applyAlignment="1">
      <alignment horizontal="right" vertical="center"/>
    </xf>
    <xf numFmtId="41" fontId="70" fillId="0" borderId="0" xfId="1" applyFont="1" applyAlignment="1">
      <alignment horizontal="right" vertical="center"/>
    </xf>
    <xf numFmtId="0" fontId="0" fillId="0" borderId="66" xfId="0" applyFill="1" applyBorder="1" applyAlignment="1">
      <alignment horizontal="center" vertical="center" shrinkToFit="1"/>
    </xf>
    <xf numFmtId="177" fontId="7" fillId="5" borderId="157" xfId="0" applyNumberFormat="1" applyFont="1" applyFill="1" applyBorder="1" applyAlignment="1">
      <alignment horizontal="center" vertical="center"/>
    </xf>
    <xf numFmtId="0" fontId="64" fillId="0" borderId="65" xfId="0" applyFont="1" applyBorder="1" applyAlignment="1">
      <alignment horizontal="center" vertical="center" wrapText="1"/>
    </xf>
    <xf numFmtId="3" fontId="71" fillId="0" borderId="0" xfId="0" applyNumberFormat="1" applyFont="1" applyAlignment="1">
      <alignment horizontal="center" vertical="center"/>
    </xf>
    <xf numFmtId="180" fontId="47" fillId="0" borderId="65" xfId="2" applyNumberFormat="1" applyFont="1" applyBorder="1" applyAlignment="1">
      <alignment horizontal="center" vertical="center"/>
    </xf>
    <xf numFmtId="3" fontId="47" fillId="0" borderId="65" xfId="2" applyNumberFormat="1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0" fillId="0" borderId="151" xfId="0" applyBorder="1" applyAlignment="1">
      <alignment horizontal="left" vertical="center" wrapText="1"/>
    </xf>
    <xf numFmtId="0" fontId="36" fillId="5" borderId="151" xfId="0" applyFont="1" applyFill="1" applyBorder="1" applyAlignment="1"/>
    <xf numFmtId="0" fontId="66" fillId="11" borderId="65" xfId="0" applyFont="1" applyFill="1" applyBorder="1" applyAlignment="1">
      <alignment horizontal="center" vertical="center"/>
    </xf>
    <xf numFmtId="41" fontId="66" fillId="11" borderId="65" xfId="1" applyFont="1" applyFill="1" applyBorder="1" applyAlignment="1">
      <alignment horizontal="center" vertical="center"/>
    </xf>
    <xf numFmtId="14" fontId="66" fillId="11" borderId="65" xfId="0" applyNumberFormat="1" applyFont="1" applyFill="1" applyBorder="1" applyAlignment="1">
      <alignment horizontal="center" vertical="center" wrapText="1"/>
    </xf>
    <xf numFmtId="41" fontId="66" fillId="11" borderId="65" xfId="1" applyFont="1" applyFill="1" applyBorder="1" applyAlignment="1">
      <alignment horizontal="right" vertical="center"/>
    </xf>
    <xf numFmtId="0" fontId="66" fillId="11" borderId="65" xfId="0" applyFont="1" applyFill="1" applyBorder="1" applyAlignment="1">
      <alignment horizontal="right" vertical="center"/>
    </xf>
    <xf numFmtId="14" fontId="66" fillId="11" borderId="0" xfId="0" applyNumberFormat="1" applyFont="1" applyFill="1" applyAlignment="1">
      <alignment horizontal="center" vertical="center"/>
    </xf>
    <xf numFmtId="0" fontId="66" fillId="11" borderId="0" xfId="0" applyFont="1" applyFill="1" applyAlignment="1">
      <alignment horizontal="center" vertical="center"/>
    </xf>
    <xf numFmtId="0" fontId="66" fillId="0" borderId="65" xfId="0" applyFont="1" applyBorder="1" applyAlignment="1">
      <alignment horizontal="right" vertical="center"/>
    </xf>
    <xf numFmtId="0" fontId="34" fillId="7" borderId="98" xfId="0" applyFont="1" applyFill="1" applyBorder="1" applyAlignment="1">
      <alignment horizontal="center" vertical="center"/>
    </xf>
    <xf numFmtId="0" fontId="20" fillId="0" borderId="94" xfId="3" applyFont="1" applyFill="1" applyBorder="1" applyAlignment="1" applyProtection="1">
      <alignment horizontal="center" vertical="center" wrapText="1" shrinkToFit="1"/>
    </xf>
    <xf numFmtId="0" fontId="20" fillId="0" borderId="96" xfId="3" applyFont="1" applyFill="1" applyBorder="1" applyAlignment="1" applyProtection="1">
      <alignment horizontal="center" vertical="center" shrinkToFit="1"/>
    </xf>
    <xf numFmtId="0" fontId="20" fillId="0" borderId="97" xfId="3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6" fillId="2" borderId="47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4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/>
    </xf>
    <xf numFmtId="0" fontId="20" fillId="0" borderId="97" xfId="0" applyFont="1" applyBorder="1" applyAlignment="1">
      <alignment horizontal="center"/>
    </xf>
    <xf numFmtId="0" fontId="20" fillId="0" borderId="94" xfId="0" applyFont="1" applyFill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 shrinkToFit="1"/>
    </xf>
    <xf numFmtId="0" fontId="20" fillId="0" borderId="96" xfId="0" applyFont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110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117" xfId="0" applyFont="1" applyFill="1" applyBorder="1" applyAlignment="1">
      <alignment horizontal="center" vertical="center"/>
    </xf>
    <xf numFmtId="0" fontId="0" fillId="0" borderId="115" xfId="0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116" xfId="0" applyFont="1" applyFill="1" applyBorder="1" applyAlignment="1">
      <alignment horizontal="left" vertical="center" wrapText="1"/>
    </xf>
    <xf numFmtId="0" fontId="1" fillId="0" borderId="103" xfId="0" applyFont="1" applyBorder="1" applyAlignment="1">
      <alignment horizontal="left" vertical="center"/>
    </xf>
    <xf numFmtId="0" fontId="1" fillId="0" borderId="98" xfId="0" applyFont="1" applyBorder="1" applyAlignment="1">
      <alignment horizontal="left" vertical="center"/>
    </xf>
    <xf numFmtId="0" fontId="1" fillId="0" borderId="104" xfId="0" applyFont="1" applyBorder="1" applyAlignment="1">
      <alignment horizontal="left" vertical="center"/>
    </xf>
    <xf numFmtId="0" fontId="3" fillId="2" borderId="105" xfId="0" applyFont="1" applyFill="1" applyBorder="1" applyAlignment="1">
      <alignment horizontal="center" vertical="center"/>
    </xf>
    <xf numFmtId="0" fontId="3" fillId="2" borderId="106" xfId="0" applyFont="1" applyFill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66" fillId="0" borderId="115" xfId="0" applyFont="1" applyFill="1" applyBorder="1" applyAlignment="1">
      <alignment horizontal="left" vertical="center" wrapText="1"/>
    </xf>
    <xf numFmtId="0" fontId="66" fillId="0" borderId="36" xfId="0" applyFont="1" applyFill="1" applyBorder="1" applyAlignment="1">
      <alignment horizontal="left" vertical="center" wrapText="1"/>
    </xf>
    <xf numFmtId="0" fontId="66" fillId="0" borderId="117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6" xfId="0" applyFont="1" applyFill="1" applyBorder="1" applyAlignment="1">
      <alignment horizontal="left" vertical="center" wrapText="1"/>
    </xf>
    <xf numFmtId="0" fontId="0" fillId="11" borderId="40" xfId="0" applyFill="1" applyBorder="1" applyAlignment="1">
      <alignment horizontal="left" vertical="center" wrapText="1"/>
    </xf>
    <xf numFmtId="0" fontId="0" fillId="11" borderId="30" xfId="0" applyFont="1" applyFill="1" applyBorder="1" applyAlignment="1">
      <alignment horizontal="left" vertical="center" wrapText="1"/>
    </xf>
    <xf numFmtId="0" fontId="0" fillId="0" borderId="140" xfId="0" applyFill="1" applyBorder="1" applyAlignment="1">
      <alignment horizontal="left" vertical="center" wrapText="1"/>
    </xf>
    <xf numFmtId="0" fontId="0" fillId="0" borderId="139" xfId="0" applyFill="1" applyBorder="1" applyAlignment="1">
      <alignment horizontal="left" vertical="center" wrapText="1"/>
    </xf>
    <xf numFmtId="0" fontId="3" fillId="2" borderId="111" xfId="0" applyFont="1" applyFill="1" applyBorder="1" applyAlignment="1">
      <alignment horizontal="center" vertical="center"/>
    </xf>
    <xf numFmtId="0" fontId="3" fillId="2" borderId="112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0" fillId="0" borderId="94" xfId="0" applyBorder="1" applyAlignment="1">
      <alignment horizontal="left" vertical="center" wrapText="1"/>
    </xf>
    <xf numFmtId="0" fontId="1" fillId="0" borderId="96" xfId="0" applyFont="1" applyBorder="1" applyAlignment="1">
      <alignment horizontal="left" vertical="center"/>
    </xf>
    <xf numFmtId="0" fontId="1" fillId="0" borderId="114" xfId="0" applyFont="1" applyBorder="1" applyAlignment="1">
      <alignment horizontal="left" vertical="center"/>
    </xf>
    <xf numFmtId="0" fontId="66" fillId="0" borderId="116" xfId="0" applyFont="1" applyFill="1" applyBorder="1" applyAlignment="1">
      <alignment horizontal="left" vertical="center" wrapText="1"/>
    </xf>
    <xf numFmtId="0" fontId="1" fillId="0" borderId="117" xfId="0" applyFont="1" applyFill="1" applyBorder="1" applyAlignment="1">
      <alignment horizontal="left" vertical="center" wrapText="1"/>
    </xf>
    <xf numFmtId="0" fontId="4" fillId="0" borderId="118" xfId="0" applyFont="1" applyBorder="1" applyAlignment="1">
      <alignment horizontal="left" vertical="center"/>
    </xf>
    <xf numFmtId="0" fontId="4" fillId="0" borderId="119" xfId="0" applyFont="1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3" fillId="5" borderId="124" xfId="0" applyFont="1" applyFill="1" applyBorder="1" applyAlignment="1">
      <alignment horizontal="center" vertical="center"/>
    </xf>
    <xf numFmtId="0" fontId="3" fillId="5" borderId="119" xfId="0" applyFont="1" applyFill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3" fillId="2" borderId="122" xfId="0" applyFont="1" applyFill="1" applyBorder="1" applyAlignment="1">
      <alignment horizontal="center" vertical="center"/>
    </xf>
    <xf numFmtId="0" fontId="3" fillId="2" borderId="12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 wrapText="1"/>
    </xf>
    <xf numFmtId="0" fontId="4" fillId="10" borderId="118" xfId="0" applyFont="1" applyFill="1" applyBorder="1" applyAlignment="1">
      <alignment horizontal="center" vertical="center"/>
    </xf>
    <xf numFmtId="0" fontId="4" fillId="10" borderId="119" xfId="0" applyFont="1" applyFill="1" applyBorder="1" applyAlignment="1">
      <alignment horizontal="center" vertical="center"/>
    </xf>
    <xf numFmtId="0" fontId="4" fillId="10" borderId="120" xfId="0" applyFont="1" applyFill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0" fillId="11" borderId="119" xfId="0" applyFill="1" applyBorder="1" applyAlignment="1">
      <alignment horizontal="center" vertical="center" wrapText="1"/>
    </xf>
    <xf numFmtId="0" fontId="1" fillId="11" borderId="119" xfId="0" applyFont="1" applyFill="1" applyBorder="1" applyAlignment="1">
      <alignment horizontal="center" vertical="center"/>
    </xf>
    <xf numFmtId="0" fontId="1" fillId="11" borderId="120" xfId="0" applyFont="1" applyFill="1" applyBorder="1" applyAlignment="1">
      <alignment horizontal="center" vertical="center"/>
    </xf>
    <xf numFmtId="0" fontId="0" fillId="0" borderId="118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3" fillId="2" borderId="125" xfId="0" applyFont="1" applyFill="1" applyBorder="1" applyAlignment="1">
      <alignment horizontal="center" vertical="center"/>
    </xf>
    <xf numFmtId="0" fontId="3" fillId="2" borderId="126" xfId="0" applyFont="1" applyFill="1" applyBorder="1" applyAlignment="1">
      <alignment horizontal="center" vertical="center"/>
    </xf>
    <xf numFmtId="0" fontId="3" fillId="2" borderId="127" xfId="0" applyFont="1" applyFill="1" applyBorder="1" applyAlignment="1">
      <alignment horizontal="center" vertical="center"/>
    </xf>
    <xf numFmtId="0" fontId="3" fillId="2" borderId="128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177" fontId="3" fillId="2" borderId="155" xfId="0" applyNumberFormat="1" applyFont="1" applyFill="1" applyBorder="1" applyAlignment="1">
      <alignment horizontal="center" vertical="center" wrapText="1"/>
    </xf>
    <xf numFmtId="177" fontId="3" fillId="2" borderId="156" xfId="0" applyNumberFormat="1" applyFont="1" applyFill="1" applyBorder="1" applyAlignment="1">
      <alignment horizontal="center" vertical="center"/>
    </xf>
    <xf numFmtId="0" fontId="3" fillId="2" borderId="129" xfId="0" applyFont="1" applyFill="1" applyBorder="1" applyAlignment="1">
      <alignment horizontal="left" vertical="center" wrapText="1"/>
    </xf>
    <xf numFmtId="0" fontId="3" fillId="2" borderId="130" xfId="0" applyFont="1" applyFill="1" applyBorder="1" applyAlignment="1">
      <alignment horizontal="left" vertical="center" wrapText="1"/>
    </xf>
    <xf numFmtId="0" fontId="3" fillId="2" borderId="131" xfId="0" applyFont="1" applyFill="1" applyBorder="1" applyAlignment="1">
      <alignment horizontal="left" vertical="center" wrapText="1"/>
    </xf>
    <xf numFmtId="0" fontId="3" fillId="2" borderId="132" xfId="0" applyFont="1" applyFill="1" applyBorder="1" applyAlignment="1">
      <alignment horizontal="left" vertical="center" wrapText="1"/>
    </xf>
    <xf numFmtId="178" fontId="26" fillId="0" borderId="65" xfId="0" applyNumberFormat="1" applyFont="1" applyBorder="1" applyAlignment="1">
      <alignment horizontal="center" vertical="center" wrapText="1"/>
    </xf>
    <xf numFmtId="178" fontId="25" fillId="4" borderId="65" xfId="1" applyNumberFormat="1" applyFont="1" applyFill="1" applyBorder="1" applyAlignment="1">
      <alignment horizontal="center" vertical="center"/>
    </xf>
    <xf numFmtId="178" fontId="25" fillId="4" borderId="93" xfId="1" applyNumberFormat="1" applyFont="1" applyFill="1" applyBorder="1" applyAlignment="1">
      <alignment horizontal="center" vertical="center"/>
    </xf>
    <xf numFmtId="178" fontId="26" fillId="0" borderId="93" xfId="0" applyNumberFormat="1" applyFont="1" applyBorder="1" applyAlignment="1">
      <alignment horizontal="center" vertical="center" wrapText="1"/>
    </xf>
    <xf numFmtId="178" fontId="14" fillId="5" borderId="141" xfId="1" applyNumberFormat="1" applyFont="1" applyFill="1" applyBorder="1" applyAlignment="1">
      <alignment horizontal="center" vertical="center"/>
    </xf>
    <xf numFmtId="178" fontId="14" fillId="5" borderId="142" xfId="1" applyNumberFormat="1" applyFont="1" applyFill="1" applyBorder="1" applyAlignment="1">
      <alignment horizontal="center" vertical="center"/>
    </xf>
    <xf numFmtId="178" fontId="25" fillId="4" borderId="134" xfId="1" applyNumberFormat="1" applyFont="1" applyFill="1" applyBorder="1" applyAlignment="1">
      <alignment horizontal="center" vertical="center"/>
    </xf>
    <xf numFmtId="178" fontId="26" fillId="0" borderId="134" xfId="0" applyNumberFormat="1" applyFont="1" applyBorder="1" applyAlignment="1">
      <alignment horizontal="center" vertical="center" wrapText="1"/>
    </xf>
    <xf numFmtId="0" fontId="3" fillId="6" borderId="127" xfId="0" applyFont="1" applyFill="1" applyBorder="1" applyAlignment="1">
      <alignment horizontal="center" vertical="center" wrapText="1"/>
    </xf>
    <xf numFmtId="0" fontId="0" fillId="0" borderId="133" xfId="0" applyBorder="1" applyAlignment="1">
      <alignment horizontal="center" vertical="center"/>
    </xf>
    <xf numFmtId="0" fontId="3" fillId="6" borderId="134" xfId="0" applyFont="1" applyFill="1" applyBorder="1" applyAlignment="1">
      <alignment horizontal="center" vertical="center"/>
    </xf>
    <xf numFmtId="0" fontId="3" fillId="6" borderId="134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center" vertical="center"/>
    </xf>
    <xf numFmtId="0" fontId="3" fillId="6" borderId="135" xfId="0" applyFont="1" applyFill="1" applyBorder="1" applyAlignment="1">
      <alignment horizontal="center" vertical="center" wrapText="1"/>
    </xf>
    <xf numFmtId="0" fontId="3" fillId="6" borderId="136" xfId="0" applyFont="1" applyFill="1" applyBorder="1" applyAlignment="1">
      <alignment horizontal="center" vertical="center" wrapText="1"/>
    </xf>
    <xf numFmtId="0" fontId="3" fillId="6" borderId="137" xfId="0" applyFont="1" applyFill="1" applyBorder="1" applyAlignment="1">
      <alignment horizontal="center" vertical="center" wrapText="1"/>
    </xf>
    <xf numFmtId="0" fontId="3" fillId="6" borderId="138" xfId="0" applyFont="1" applyFill="1" applyBorder="1" applyAlignment="1">
      <alignment horizontal="center" vertical="center"/>
    </xf>
    <xf numFmtId="0" fontId="36" fillId="5" borderId="125" xfId="0" applyFont="1" applyFill="1" applyBorder="1" applyAlignment="1">
      <alignment horizontal="center"/>
    </xf>
    <xf numFmtId="0" fontId="36" fillId="5" borderId="148" xfId="0" applyFont="1" applyFill="1" applyBorder="1" applyAlignment="1">
      <alignment horizontal="center"/>
    </xf>
    <xf numFmtId="0" fontId="36" fillId="5" borderId="149" xfId="0" applyFont="1" applyFill="1" applyBorder="1" applyAlignment="1">
      <alignment horizontal="center"/>
    </xf>
    <xf numFmtId="0" fontId="0" fillId="0" borderId="1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0" xfId="0" applyBorder="1" applyAlignment="1">
      <alignment horizontal="left" vertical="top" wrapText="1"/>
    </xf>
    <xf numFmtId="0" fontId="0" fillId="0" borderId="145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2" xfId="2"/>
    <cellStyle name="하이퍼링크" xfId="3" builtinId="8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1:AC32"/>
  <sheetViews>
    <sheetView view="pageBreakPreview" zoomScaleNormal="84" zoomScaleSheetLayoutView="100" workbookViewId="0">
      <selection activeCell="B1" sqref="B1:AB1"/>
    </sheetView>
  </sheetViews>
  <sheetFormatPr defaultRowHeight="13.5"/>
  <cols>
    <col min="1" max="1" width="1.33203125" customWidth="1"/>
    <col min="2" max="2" width="19.33203125" customWidth="1"/>
    <col min="3" max="28" width="4.33203125" customWidth="1"/>
    <col min="29" max="33" width="6" customWidth="1"/>
  </cols>
  <sheetData>
    <row r="1" spans="1:29" ht="27" customHeight="1" thickBot="1">
      <c r="B1" s="475" t="s">
        <v>92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</row>
    <row r="4" spans="1:29" ht="35.25" customHeight="1">
      <c r="A4" s="3"/>
      <c r="B4" s="200" t="s">
        <v>90</v>
      </c>
      <c r="C4" s="490" t="s">
        <v>300</v>
      </c>
      <c r="D4" s="491"/>
      <c r="E4" s="491"/>
      <c r="F4" s="491"/>
      <c r="G4" s="492"/>
      <c r="H4" s="135"/>
      <c r="I4" s="493" t="s">
        <v>91</v>
      </c>
      <c r="J4" s="494"/>
      <c r="K4" s="494"/>
      <c r="L4" s="495"/>
      <c r="M4" s="496" t="s">
        <v>301</v>
      </c>
      <c r="N4" s="491"/>
      <c r="O4" s="491"/>
      <c r="P4" s="492"/>
      <c r="Q4" s="135"/>
      <c r="R4" s="497" t="s">
        <v>60</v>
      </c>
      <c r="S4" s="498"/>
      <c r="T4" s="498"/>
      <c r="U4" s="498"/>
      <c r="V4" s="498"/>
      <c r="W4" s="476" t="s">
        <v>302</v>
      </c>
      <c r="X4" s="477"/>
      <c r="Y4" s="477"/>
      <c r="Z4" s="477"/>
      <c r="AA4" s="477"/>
      <c r="AB4" s="478"/>
      <c r="AC4" s="9"/>
    </row>
    <row r="7" spans="1:29" ht="29.25" customHeight="1">
      <c r="B7" s="14" t="s">
        <v>47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9" ht="18.75" customHeight="1">
      <c r="B8" s="193" t="s">
        <v>86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9" ht="20.25" customHeight="1" thickBot="1">
      <c r="B9" s="98"/>
      <c r="C9" s="15"/>
      <c r="D9" s="15"/>
      <c r="E9" s="15"/>
      <c r="F9" s="15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481" t="s">
        <v>28</v>
      </c>
      <c r="AA9" s="481"/>
      <c r="AB9" s="481"/>
    </row>
    <row r="10" spans="1:29" ht="29.25" customHeight="1">
      <c r="B10" s="488" t="s">
        <v>39</v>
      </c>
      <c r="C10" s="479" t="s">
        <v>51</v>
      </c>
      <c r="D10" s="482" t="s">
        <v>29</v>
      </c>
      <c r="E10" s="483"/>
      <c r="F10" s="483"/>
      <c r="G10" s="483"/>
      <c r="H10" s="484"/>
      <c r="I10" s="486" t="s">
        <v>30</v>
      </c>
      <c r="J10" s="483"/>
      <c r="K10" s="483"/>
      <c r="L10" s="483"/>
      <c r="M10" s="487"/>
      <c r="N10" s="482" t="s">
        <v>31</v>
      </c>
      <c r="O10" s="483"/>
      <c r="P10" s="483"/>
      <c r="Q10" s="483"/>
      <c r="R10" s="484"/>
      <c r="S10" s="486" t="s">
        <v>32</v>
      </c>
      <c r="T10" s="483"/>
      <c r="U10" s="483"/>
      <c r="V10" s="483"/>
      <c r="W10" s="487"/>
      <c r="X10" s="482" t="s">
        <v>33</v>
      </c>
      <c r="Y10" s="483"/>
      <c r="Z10" s="483"/>
      <c r="AA10" s="483"/>
      <c r="AB10" s="485"/>
    </row>
    <row r="11" spans="1:29" ht="29.25" customHeight="1" thickBot="1">
      <c r="B11" s="489"/>
      <c r="C11" s="480"/>
      <c r="D11" s="70" t="s">
        <v>34</v>
      </c>
      <c r="E11" s="71" t="s">
        <v>35</v>
      </c>
      <c r="F11" s="71" t="s">
        <v>36</v>
      </c>
      <c r="G11" s="71" t="s">
        <v>37</v>
      </c>
      <c r="H11" s="72" t="s">
        <v>38</v>
      </c>
      <c r="I11" s="73" t="s">
        <v>34</v>
      </c>
      <c r="J11" s="71" t="s">
        <v>35</v>
      </c>
      <c r="K11" s="71" t="s">
        <v>36</v>
      </c>
      <c r="L11" s="71" t="s">
        <v>37</v>
      </c>
      <c r="M11" s="74" t="s">
        <v>38</v>
      </c>
      <c r="N11" s="70" t="s">
        <v>34</v>
      </c>
      <c r="O11" s="71" t="s">
        <v>35</v>
      </c>
      <c r="P11" s="71" t="s">
        <v>36</v>
      </c>
      <c r="Q11" s="71" t="s">
        <v>37</v>
      </c>
      <c r="R11" s="72" t="s">
        <v>38</v>
      </c>
      <c r="S11" s="73" t="s">
        <v>34</v>
      </c>
      <c r="T11" s="71" t="s">
        <v>35</v>
      </c>
      <c r="U11" s="71" t="s">
        <v>36</v>
      </c>
      <c r="V11" s="71" t="s">
        <v>37</v>
      </c>
      <c r="W11" s="74" t="s">
        <v>38</v>
      </c>
      <c r="X11" s="70" t="s">
        <v>34</v>
      </c>
      <c r="Y11" s="71" t="s">
        <v>35</v>
      </c>
      <c r="Z11" s="71" t="s">
        <v>36</v>
      </c>
      <c r="AA11" s="71" t="s">
        <v>37</v>
      </c>
      <c r="AB11" s="75" t="s">
        <v>38</v>
      </c>
    </row>
    <row r="12" spans="1:29" ht="29.25" customHeight="1" thickTop="1" thickBot="1">
      <c r="B12" s="69" t="s">
        <v>5</v>
      </c>
      <c r="C12" s="159">
        <f t="shared" ref="C12:C14" si="0">SUM(D12+I12+N12+S12+X12)</f>
        <v>44</v>
      </c>
      <c r="D12" s="160">
        <f t="shared" ref="D12:D14" si="1">SUM(E12:H12)</f>
        <v>3</v>
      </c>
      <c r="E12" s="161">
        <f>SUM(E13:E27)</f>
        <v>3</v>
      </c>
      <c r="F12" s="161">
        <f>SUM(F13:F27)</f>
        <v>0</v>
      </c>
      <c r="G12" s="161">
        <f>SUM(G13:G27)</f>
        <v>0</v>
      </c>
      <c r="H12" s="162">
        <f>SUM(H13:H27)</f>
        <v>0</v>
      </c>
      <c r="I12" s="163">
        <f t="shared" ref="I12:I14" si="2">SUM(J12:M12)</f>
        <v>20</v>
      </c>
      <c r="J12" s="161">
        <f>SUM(J13:J27)</f>
        <v>0</v>
      </c>
      <c r="K12" s="161">
        <f>SUM(K13:K27)</f>
        <v>17</v>
      </c>
      <c r="L12" s="161">
        <f>SUM(L13:L27)</f>
        <v>3</v>
      </c>
      <c r="M12" s="164">
        <f>SUM(M13:M27)</f>
        <v>0</v>
      </c>
      <c r="N12" s="160">
        <f t="shared" ref="N12:N14" si="3">SUM(O12:R12)</f>
        <v>14</v>
      </c>
      <c r="O12" s="161">
        <f>SUM(O13:O27)</f>
        <v>3</v>
      </c>
      <c r="P12" s="161">
        <f>SUM(P13:P27)</f>
        <v>2</v>
      </c>
      <c r="Q12" s="161">
        <f>SUM(Q13:Q27)</f>
        <v>9</v>
      </c>
      <c r="R12" s="162">
        <f>SUM(R13:R27)</f>
        <v>0</v>
      </c>
      <c r="S12" s="163">
        <f t="shared" ref="S12:S14" si="4">SUM(T12:W12)</f>
        <v>7</v>
      </c>
      <c r="T12" s="161">
        <f>SUM(T13:T27)</f>
        <v>0</v>
      </c>
      <c r="U12" s="161">
        <f>SUM(U13:U27)</f>
        <v>1</v>
      </c>
      <c r="V12" s="161">
        <f>SUM(V13:V27)</f>
        <v>6</v>
      </c>
      <c r="W12" s="164">
        <f>SUM(W13:W27)</f>
        <v>0</v>
      </c>
      <c r="X12" s="160">
        <f t="shared" ref="X12:X14" si="5">SUM(Y12:AB12)</f>
        <v>0</v>
      </c>
      <c r="Y12" s="161">
        <f>SUM(Y13:Y27)</f>
        <v>0</v>
      </c>
      <c r="Z12" s="161">
        <f>SUM(Z13:Z27)</f>
        <v>0</v>
      </c>
      <c r="AA12" s="161">
        <f>SUM(AA13:AA27)</f>
        <v>0</v>
      </c>
      <c r="AB12" s="165">
        <f>SUM(AB13:AB27)</f>
        <v>0</v>
      </c>
    </row>
    <row r="13" spans="1:29" ht="29.25" customHeight="1">
      <c r="B13" s="66" t="s">
        <v>45</v>
      </c>
      <c r="C13" s="41">
        <f t="shared" si="0"/>
        <v>8</v>
      </c>
      <c r="D13" s="37">
        <f t="shared" si="1"/>
        <v>3</v>
      </c>
      <c r="E13" s="38">
        <v>3</v>
      </c>
      <c r="F13" s="38"/>
      <c r="G13" s="38"/>
      <c r="H13" s="39"/>
      <c r="I13" s="40">
        <f t="shared" si="2"/>
        <v>2</v>
      </c>
      <c r="J13" s="38"/>
      <c r="K13" s="38">
        <v>2</v>
      </c>
      <c r="L13" s="38"/>
      <c r="M13" s="36"/>
      <c r="N13" s="37">
        <f t="shared" si="3"/>
        <v>3</v>
      </c>
      <c r="O13" s="38"/>
      <c r="P13" s="38">
        <v>1</v>
      </c>
      <c r="Q13" s="38">
        <v>2</v>
      </c>
      <c r="R13" s="39"/>
      <c r="S13" s="40">
        <f t="shared" si="4"/>
        <v>0</v>
      </c>
      <c r="T13" s="38"/>
      <c r="U13" s="38"/>
      <c r="V13" s="38"/>
      <c r="W13" s="36"/>
      <c r="X13" s="37">
        <f t="shared" si="5"/>
        <v>0</v>
      </c>
      <c r="Y13" s="38"/>
      <c r="Z13" s="38"/>
      <c r="AA13" s="38"/>
      <c r="AB13" s="44"/>
    </row>
    <row r="14" spans="1:29" s="349" customFormat="1" ht="29.25" customHeight="1">
      <c r="B14" s="350" t="s">
        <v>118</v>
      </c>
      <c r="C14" s="351">
        <f t="shared" si="0"/>
        <v>2</v>
      </c>
      <c r="D14" s="335">
        <f t="shared" si="1"/>
        <v>0</v>
      </c>
      <c r="E14" s="336"/>
      <c r="F14" s="336"/>
      <c r="G14" s="336"/>
      <c r="H14" s="337"/>
      <c r="I14" s="338">
        <f t="shared" si="2"/>
        <v>1</v>
      </c>
      <c r="J14" s="336"/>
      <c r="K14" s="336">
        <v>1</v>
      </c>
      <c r="L14" s="336"/>
      <c r="M14" s="339"/>
      <c r="N14" s="335">
        <f t="shared" si="3"/>
        <v>1</v>
      </c>
      <c r="O14" s="336"/>
      <c r="P14" s="336"/>
      <c r="Q14" s="336">
        <v>1</v>
      </c>
      <c r="R14" s="337"/>
      <c r="S14" s="338">
        <f t="shared" si="4"/>
        <v>0</v>
      </c>
      <c r="T14" s="336"/>
      <c r="U14" s="336"/>
      <c r="V14" s="336"/>
      <c r="W14" s="339"/>
      <c r="X14" s="335">
        <f t="shared" si="5"/>
        <v>0</v>
      </c>
      <c r="Y14" s="336"/>
      <c r="Z14" s="336"/>
      <c r="AA14" s="336"/>
      <c r="AB14" s="340"/>
    </row>
    <row r="15" spans="1:29" s="349" customFormat="1" ht="29.25" customHeight="1">
      <c r="B15" s="350" t="s">
        <v>304</v>
      </c>
      <c r="C15" s="351">
        <f t="shared" ref="C15:C27" si="6">SUM(D15+I15+N15+S15+X15)</f>
        <v>3</v>
      </c>
      <c r="D15" s="335">
        <f t="shared" ref="D15:D27" si="7">SUM(E15:H15)</f>
        <v>0</v>
      </c>
      <c r="E15" s="336"/>
      <c r="F15" s="336"/>
      <c r="G15" s="336"/>
      <c r="H15" s="337"/>
      <c r="I15" s="338">
        <f t="shared" ref="I15:I27" si="8">SUM(J15:M15)</f>
        <v>2</v>
      </c>
      <c r="J15" s="336"/>
      <c r="K15" s="336">
        <v>1</v>
      </c>
      <c r="L15" s="336">
        <v>1</v>
      </c>
      <c r="M15" s="339"/>
      <c r="N15" s="335">
        <f t="shared" ref="N15:N27" si="9">SUM(O15:R15)</f>
        <v>1</v>
      </c>
      <c r="O15" s="336"/>
      <c r="P15" s="336"/>
      <c r="Q15" s="336">
        <v>1</v>
      </c>
      <c r="R15" s="337"/>
      <c r="S15" s="338">
        <f t="shared" ref="S15:S27" si="10">SUM(T15:W15)</f>
        <v>0</v>
      </c>
      <c r="T15" s="336"/>
      <c r="U15" s="336"/>
      <c r="V15" s="336"/>
      <c r="W15" s="339"/>
      <c r="X15" s="335">
        <f t="shared" ref="X15:X27" si="11">SUM(Y15:AB15)</f>
        <v>0</v>
      </c>
      <c r="Y15" s="336"/>
      <c r="Z15" s="336"/>
      <c r="AA15" s="336"/>
      <c r="AB15" s="340"/>
    </row>
    <row r="16" spans="1:29" s="349" customFormat="1" ht="29.25" customHeight="1">
      <c r="B16" s="350" t="s">
        <v>305</v>
      </c>
      <c r="C16" s="351">
        <f t="shared" si="6"/>
        <v>2</v>
      </c>
      <c r="D16" s="335">
        <f t="shared" si="7"/>
        <v>0</v>
      </c>
      <c r="E16" s="336"/>
      <c r="F16" s="336"/>
      <c r="G16" s="336"/>
      <c r="H16" s="337"/>
      <c r="I16" s="338">
        <f t="shared" si="8"/>
        <v>1</v>
      </c>
      <c r="J16" s="336"/>
      <c r="K16" s="336">
        <v>1</v>
      </c>
      <c r="L16" s="336"/>
      <c r="M16" s="339"/>
      <c r="N16" s="335">
        <f t="shared" si="9"/>
        <v>1</v>
      </c>
      <c r="O16" s="336"/>
      <c r="P16" s="336"/>
      <c r="Q16" s="336">
        <v>1</v>
      </c>
      <c r="R16" s="337"/>
      <c r="S16" s="338">
        <f t="shared" si="10"/>
        <v>0</v>
      </c>
      <c r="T16" s="336"/>
      <c r="U16" s="336"/>
      <c r="V16" s="336"/>
      <c r="W16" s="339"/>
      <c r="X16" s="335">
        <f t="shared" si="11"/>
        <v>0</v>
      </c>
      <c r="Y16" s="336"/>
      <c r="Z16" s="336"/>
      <c r="AA16" s="336"/>
      <c r="AB16" s="340"/>
    </row>
    <row r="17" spans="2:28" s="303" customFormat="1" ht="29.25" customHeight="1">
      <c r="B17" s="304" t="s">
        <v>361</v>
      </c>
      <c r="C17" s="305">
        <v>3</v>
      </c>
      <c r="D17" s="306">
        <f t="shared" si="7"/>
        <v>0</v>
      </c>
      <c r="E17" s="307"/>
      <c r="F17" s="307"/>
      <c r="G17" s="307"/>
      <c r="H17" s="308"/>
      <c r="I17" s="309">
        <f t="shared" si="8"/>
        <v>1</v>
      </c>
      <c r="J17" s="307"/>
      <c r="K17" s="307">
        <v>1</v>
      </c>
      <c r="L17" s="307"/>
      <c r="M17" s="310"/>
      <c r="N17" s="306">
        <f t="shared" si="9"/>
        <v>1</v>
      </c>
      <c r="O17" s="307"/>
      <c r="P17" s="307">
        <v>1</v>
      </c>
      <c r="Q17" s="307"/>
      <c r="R17" s="308"/>
      <c r="S17" s="309">
        <f t="shared" si="10"/>
        <v>1</v>
      </c>
      <c r="T17" s="307"/>
      <c r="U17" s="302"/>
      <c r="V17" s="307">
        <v>1</v>
      </c>
      <c r="W17" s="310"/>
      <c r="X17" s="306">
        <f t="shared" si="11"/>
        <v>0</v>
      </c>
      <c r="Y17" s="307"/>
      <c r="Z17" s="307"/>
      <c r="AA17" s="307"/>
      <c r="AB17" s="311"/>
    </row>
    <row r="18" spans="2:28" s="349" customFormat="1" ht="29.25" customHeight="1">
      <c r="B18" s="350" t="s">
        <v>306</v>
      </c>
      <c r="C18" s="351">
        <f t="shared" si="6"/>
        <v>3</v>
      </c>
      <c r="D18" s="335">
        <f t="shared" si="7"/>
        <v>0</v>
      </c>
      <c r="E18" s="336"/>
      <c r="F18" s="336"/>
      <c r="G18" s="336"/>
      <c r="H18" s="337"/>
      <c r="I18" s="338">
        <f t="shared" si="8"/>
        <v>2</v>
      </c>
      <c r="J18" s="336"/>
      <c r="K18" s="336">
        <v>1</v>
      </c>
      <c r="L18" s="336">
        <v>1</v>
      </c>
      <c r="M18" s="339"/>
      <c r="N18" s="335">
        <f t="shared" si="9"/>
        <v>0</v>
      </c>
      <c r="O18" s="336"/>
      <c r="P18" s="336"/>
      <c r="Q18" s="336"/>
      <c r="R18" s="337"/>
      <c r="S18" s="338">
        <f t="shared" si="10"/>
        <v>1</v>
      </c>
      <c r="T18" s="336"/>
      <c r="U18" s="336"/>
      <c r="V18" s="336">
        <v>1</v>
      </c>
      <c r="W18" s="339"/>
      <c r="X18" s="335">
        <f t="shared" si="11"/>
        <v>0</v>
      </c>
      <c r="Y18" s="336"/>
      <c r="Z18" s="336"/>
      <c r="AA18" s="336"/>
      <c r="AB18" s="340"/>
    </row>
    <row r="19" spans="2:28" s="349" customFormat="1" ht="29.25" customHeight="1">
      <c r="B19" s="350" t="s">
        <v>307</v>
      </c>
      <c r="C19" s="351">
        <f t="shared" si="6"/>
        <v>2</v>
      </c>
      <c r="D19" s="335">
        <f t="shared" si="7"/>
        <v>0</v>
      </c>
      <c r="E19" s="336"/>
      <c r="F19" s="336"/>
      <c r="G19" s="336"/>
      <c r="H19" s="337"/>
      <c r="I19" s="338">
        <f t="shared" si="8"/>
        <v>1</v>
      </c>
      <c r="J19" s="336"/>
      <c r="K19" s="336">
        <v>1</v>
      </c>
      <c r="L19" s="336"/>
      <c r="M19" s="339"/>
      <c r="N19" s="335">
        <f t="shared" si="9"/>
        <v>1</v>
      </c>
      <c r="O19" s="336"/>
      <c r="P19" s="336"/>
      <c r="Q19" s="336">
        <v>1</v>
      </c>
      <c r="R19" s="337"/>
      <c r="S19" s="338">
        <f t="shared" si="10"/>
        <v>0</v>
      </c>
      <c r="T19" s="336"/>
      <c r="U19" s="336"/>
      <c r="V19" s="336"/>
      <c r="W19" s="339"/>
      <c r="X19" s="335">
        <f t="shared" si="11"/>
        <v>0</v>
      </c>
      <c r="Y19" s="336"/>
      <c r="Z19" s="336"/>
      <c r="AA19" s="336"/>
      <c r="AB19" s="340"/>
    </row>
    <row r="20" spans="2:28" s="349" customFormat="1" ht="29.25" customHeight="1">
      <c r="B20" s="350" t="s">
        <v>308</v>
      </c>
      <c r="C20" s="351">
        <f t="shared" si="6"/>
        <v>4</v>
      </c>
      <c r="D20" s="335">
        <f t="shared" si="7"/>
        <v>0</v>
      </c>
      <c r="E20" s="336"/>
      <c r="F20" s="336"/>
      <c r="G20" s="336"/>
      <c r="H20" s="337"/>
      <c r="I20" s="338">
        <f t="shared" si="8"/>
        <v>3</v>
      </c>
      <c r="J20" s="336"/>
      <c r="K20" s="336">
        <v>3</v>
      </c>
      <c r="L20" s="336"/>
      <c r="M20" s="339"/>
      <c r="N20" s="335">
        <f t="shared" si="9"/>
        <v>1</v>
      </c>
      <c r="O20" s="336"/>
      <c r="P20" s="336"/>
      <c r="Q20" s="336">
        <v>1</v>
      </c>
      <c r="R20" s="337"/>
      <c r="S20" s="338">
        <f t="shared" si="10"/>
        <v>0</v>
      </c>
      <c r="T20" s="336"/>
      <c r="U20" s="336"/>
      <c r="V20" s="336"/>
      <c r="W20" s="339"/>
      <c r="X20" s="335">
        <f t="shared" si="11"/>
        <v>0</v>
      </c>
      <c r="Y20" s="336"/>
      <c r="Z20" s="336"/>
      <c r="AA20" s="336"/>
      <c r="AB20" s="340"/>
    </row>
    <row r="21" spans="2:28" s="349" customFormat="1" ht="29.25" customHeight="1">
      <c r="B21" s="350" t="s">
        <v>309</v>
      </c>
      <c r="C21" s="351">
        <f t="shared" si="6"/>
        <v>2</v>
      </c>
      <c r="D21" s="335">
        <f t="shared" si="7"/>
        <v>0</v>
      </c>
      <c r="E21" s="336"/>
      <c r="F21" s="336"/>
      <c r="G21" s="336"/>
      <c r="H21" s="337"/>
      <c r="I21" s="338">
        <f t="shared" si="8"/>
        <v>1</v>
      </c>
      <c r="J21" s="336"/>
      <c r="K21" s="336">
        <v>1</v>
      </c>
      <c r="L21" s="336"/>
      <c r="M21" s="339"/>
      <c r="N21" s="335">
        <f t="shared" si="9"/>
        <v>0</v>
      </c>
      <c r="O21" s="336"/>
      <c r="P21" s="336"/>
      <c r="Q21" s="336"/>
      <c r="R21" s="337"/>
      <c r="S21" s="338">
        <f t="shared" si="10"/>
        <v>1</v>
      </c>
      <c r="T21" s="336"/>
      <c r="U21" s="336"/>
      <c r="V21" s="336">
        <v>1</v>
      </c>
      <c r="W21" s="339"/>
      <c r="X21" s="335">
        <f t="shared" si="11"/>
        <v>0</v>
      </c>
      <c r="Y21" s="336"/>
      <c r="Z21" s="336"/>
      <c r="AA21" s="336"/>
      <c r="AB21" s="340"/>
    </row>
    <row r="22" spans="2:28" ht="29.25" customHeight="1">
      <c r="B22" s="202" t="s">
        <v>310</v>
      </c>
      <c r="C22" s="41">
        <f t="shared" si="6"/>
        <v>2</v>
      </c>
      <c r="D22" s="34">
        <f t="shared" si="7"/>
        <v>0</v>
      </c>
      <c r="E22" s="26"/>
      <c r="F22" s="26"/>
      <c r="G22" s="26"/>
      <c r="H22" s="35"/>
      <c r="I22" s="32">
        <f t="shared" si="8"/>
        <v>1</v>
      </c>
      <c r="J22" s="26"/>
      <c r="K22" s="26">
        <v>1</v>
      </c>
      <c r="L22" s="26"/>
      <c r="M22" s="30"/>
      <c r="N22" s="34">
        <f t="shared" si="9"/>
        <v>1</v>
      </c>
      <c r="O22" s="26"/>
      <c r="P22" s="26"/>
      <c r="Q22" s="26">
        <v>1</v>
      </c>
      <c r="R22" s="35"/>
      <c r="S22" s="32">
        <f t="shared" si="10"/>
        <v>0</v>
      </c>
      <c r="T22" s="26"/>
      <c r="U22" s="26"/>
      <c r="V22" s="26"/>
      <c r="W22" s="30"/>
      <c r="X22" s="34">
        <f t="shared" si="11"/>
        <v>0</v>
      </c>
      <c r="Y22" s="26"/>
      <c r="Z22" s="26"/>
      <c r="AA22" s="26"/>
      <c r="AB22" s="27"/>
    </row>
    <row r="23" spans="2:28" ht="29.25" customHeight="1">
      <c r="B23" s="203" t="s">
        <v>311</v>
      </c>
      <c r="C23" s="41">
        <f t="shared" si="6"/>
        <v>2</v>
      </c>
      <c r="D23" s="34">
        <f t="shared" si="7"/>
        <v>0</v>
      </c>
      <c r="E23" s="26"/>
      <c r="F23" s="26"/>
      <c r="G23" s="26"/>
      <c r="H23" s="35"/>
      <c r="I23" s="32">
        <f t="shared" si="8"/>
        <v>1</v>
      </c>
      <c r="J23" s="26"/>
      <c r="K23" s="26">
        <v>1</v>
      </c>
      <c r="L23" s="26"/>
      <c r="M23" s="30"/>
      <c r="N23" s="34">
        <f t="shared" si="9"/>
        <v>0</v>
      </c>
      <c r="O23" s="26"/>
      <c r="P23" s="26"/>
      <c r="Q23" s="26"/>
      <c r="R23" s="35"/>
      <c r="S23" s="32">
        <f t="shared" si="10"/>
        <v>1</v>
      </c>
      <c r="T23" s="26"/>
      <c r="U23" s="26"/>
      <c r="V23" s="26">
        <v>1</v>
      </c>
      <c r="W23" s="30"/>
      <c r="X23" s="34">
        <f t="shared" si="11"/>
        <v>0</v>
      </c>
      <c r="Y23" s="26"/>
      <c r="Z23" s="26"/>
      <c r="AA23" s="26"/>
      <c r="AB23" s="27"/>
    </row>
    <row r="24" spans="2:28" ht="29.25" customHeight="1">
      <c r="B24" s="246" t="s">
        <v>312</v>
      </c>
      <c r="C24" s="42">
        <f t="shared" si="6"/>
        <v>2</v>
      </c>
      <c r="D24" s="34">
        <f t="shared" si="7"/>
        <v>0</v>
      </c>
      <c r="E24" s="26"/>
      <c r="F24" s="26"/>
      <c r="G24" s="26"/>
      <c r="H24" s="35"/>
      <c r="I24" s="32">
        <f t="shared" si="8"/>
        <v>1</v>
      </c>
      <c r="J24" s="26"/>
      <c r="K24" s="26">
        <v>1</v>
      </c>
      <c r="L24" s="26"/>
      <c r="M24" s="30"/>
      <c r="N24" s="34">
        <f t="shared" si="9"/>
        <v>1</v>
      </c>
      <c r="O24" s="26"/>
      <c r="P24" s="26"/>
      <c r="Q24" s="26">
        <v>1</v>
      </c>
      <c r="R24" s="35"/>
      <c r="S24" s="32">
        <f t="shared" si="10"/>
        <v>0</v>
      </c>
      <c r="T24" s="26"/>
      <c r="U24" s="26"/>
      <c r="V24" s="26"/>
      <c r="W24" s="30"/>
      <c r="X24" s="34">
        <f t="shared" si="11"/>
        <v>0</v>
      </c>
      <c r="Y24" s="26"/>
      <c r="Z24" s="26"/>
      <c r="AA24" s="26"/>
      <c r="AB24" s="27"/>
    </row>
    <row r="25" spans="2:28" ht="29.25" customHeight="1">
      <c r="B25" s="246" t="s">
        <v>393</v>
      </c>
      <c r="C25" s="42">
        <f t="shared" si="6"/>
        <v>3</v>
      </c>
      <c r="D25" s="34">
        <f t="shared" si="7"/>
        <v>0</v>
      </c>
      <c r="E25" s="26"/>
      <c r="F25" s="26"/>
      <c r="G25" s="26"/>
      <c r="H25" s="35"/>
      <c r="I25" s="32">
        <f t="shared" si="8"/>
        <v>1</v>
      </c>
      <c r="J25" s="26"/>
      <c r="K25" s="26"/>
      <c r="L25" s="26">
        <v>1</v>
      </c>
      <c r="M25" s="30"/>
      <c r="N25" s="34">
        <f t="shared" si="9"/>
        <v>1</v>
      </c>
      <c r="O25" s="26">
        <v>1</v>
      </c>
      <c r="P25" s="26"/>
      <c r="Q25" s="26"/>
      <c r="R25" s="35"/>
      <c r="S25" s="32">
        <f t="shared" si="10"/>
        <v>1</v>
      </c>
      <c r="T25" s="26"/>
      <c r="U25" s="26">
        <v>1</v>
      </c>
      <c r="V25" s="26"/>
      <c r="W25" s="30"/>
      <c r="X25" s="34">
        <f t="shared" si="11"/>
        <v>0</v>
      </c>
      <c r="Y25" s="26"/>
      <c r="Z25" s="26"/>
      <c r="AA25" s="26"/>
      <c r="AB25" s="27"/>
    </row>
    <row r="26" spans="2:28" ht="29.25" customHeight="1">
      <c r="B26" s="246" t="s">
        <v>319</v>
      </c>
      <c r="C26" s="42">
        <f t="shared" si="6"/>
        <v>3</v>
      </c>
      <c r="D26" s="34">
        <f t="shared" si="7"/>
        <v>0</v>
      </c>
      <c r="E26" s="26"/>
      <c r="F26" s="26"/>
      <c r="G26" s="26"/>
      <c r="H26" s="35"/>
      <c r="I26" s="32">
        <f t="shared" si="8"/>
        <v>1</v>
      </c>
      <c r="J26" s="26"/>
      <c r="K26" s="26">
        <v>1</v>
      </c>
      <c r="L26" s="26"/>
      <c r="M26" s="30"/>
      <c r="N26" s="34">
        <f t="shared" si="9"/>
        <v>1</v>
      </c>
      <c r="O26" s="26">
        <v>1</v>
      </c>
      <c r="P26" s="26"/>
      <c r="Q26" s="26"/>
      <c r="R26" s="35"/>
      <c r="S26" s="32">
        <f t="shared" si="10"/>
        <v>1</v>
      </c>
      <c r="T26" s="26"/>
      <c r="U26" s="26"/>
      <c r="V26" s="26">
        <v>1</v>
      </c>
      <c r="W26" s="30"/>
      <c r="X26" s="34">
        <f t="shared" si="11"/>
        <v>0</v>
      </c>
      <c r="Y26" s="26"/>
      <c r="Z26" s="26"/>
      <c r="AA26" s="26"/>
      <c r="AB26" s="27"/>
    </row>
    <row r="27" spans="2:28" ht="29.25" customHeight="1" thickBot="1">
      <c r="B27" s="247" t="s">
        <v>313</v>
      </c>
      <c r="C27" s="43">
        <f t="shared" si="6"/>
        <v>3</v>
      </c>
      <c r="D27" s="45">
        <f t="shared" si="7"/>
        <v>0</v>
      </c>
      <c r="E27" s="28"/>
      <c r="F27" s="28"/>
      <c r="G27" s="28"/>
      <c r="H27" s="46"/>
      <c r="I27" s="33">
        <f t="shared" si="8"/>
        <v>1</v>
      </c>
      <c r="J27" s="28"/>
      <c r="K27" s="28">
        <v>1</v>
      </c>
      <c r="L27" s="28"/>
      <c r="M27" s="31"/>
      <c r="N27" s="45">
        <f t="shared" si="9"/>
        <v>1</v>
      </c>
      <c r="O27" s="28">
        <v>1</v>
      </c>
      <c r="P27" s="28"/>
      <c r="Q27" s="28"/>
      <c r="R27" s="46"/>
      <c r="S27" s="33">
        <f t="shared" si="10"/>
        <v>1</v>
      </c>
      <c r="T27" s="28"/>
      <c r="U27" s="28"/>
      <c r="V27" s="28">
        <v>1</v>
      </c>
      <c r="W27" s="31"/>
      <c r="X27" s="45">
        <f t="shared" si="11"/>
        <v>0</v>
      </c>
      <c r="Y27" s="28"/>
      <c r="Z27" s="28"/>
      <c r="AA27" s="28"/>
      <c r="AB27" s="29"/>
    </row>
    <row r="28" spans="2:28" ht="7.5" customHeight="1"/>
    <row r="29" spans="2:28" ht="18.75" customHeight="1">
      <c r="B29" s="25" t="s">
        <v>294</v>
      </c>
      <c r="C29" s="8"/>
      <c r="D29" s="8"/>
      <c r="E29" s="8"/>
      <c r="F29" s="8"/>
      <c r="G29" s="8"/>
      <c r="H29" s="8"/>
      <c r="I29" s="8"/>
    </row>
    <row r="30" spans="2:28" ht="18.75" customHeight="1">
      <c r="B30" s="25" t="s">
        <v>93</v>
      </c>
    </row>
    <row r="32" spans="2:28" ht="14.25">
      <c r="B32" s="204" t="s">
        <v>95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</row>
  </sheetData>
  <mergeCells count="14">
    <mergeCell ref="B1:AB1"/>
    <mergeCell ref="W4:AB4"/>
    <mergeCell ref="C10:C11"/>
    <mergeCell ref="Z9:AB9"/>
    <mergeCell ref="N10:R10"/>
    <mergeCell ref="X10:AB10"/>
    <mergeCell ref="S10:W10"/>
    <mergeCell ref="B10:B11"/>
    <mergeCell ref="C4:G4"/>
    <mergeCell ref="I10:M10"/>
    <mergeCell ref="D10:H10"/>
    <mergeCell ref="I4:L4"/>
    <mergeCell ref="M4:P4"/>
    <mergeCell ref="R4:V4"/>
  </mergeCells>
  <phoneticPr fontId="2" type="noConversion"/>
  <pageMargins left="0.47244094488188981" right="0.35433070866141736" top="0.78740157480314965" bottom="0.74803149606299213" header="0.51181102362204722" footer="0.35433070866141736"/>
  <pageSetup paperSize="9" scale="80" orientation="landscape" horizontalDpi="300" r:id="rId1"/>
  <headerFooter alignWithMargins="0"/>
  <rowBreaks count="2" manualBreakCount="2">
    <brk id="6" max="16383" man="1"/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R34"/>
  <sheetViews>
    <sheetView zoomScale="90" zoomScaleNormal="90" workbookViewId="0">
      <selection activeCell="N9" sqref="N9"/>
    </sheetView>
  </sheetViews>
  <sheetFormatPr defaultRowHeight="13.5"/>
  <cols>
    <col min="1" max="1" width="1.33203125" customWidth="1"/>
    <col min="2" max="2" width="20.88671875" customWidth="1"/>
    <col min="3" max="7" width="6" customWidth="1"/>
    <col min="8" max="8" width="6.21875" customWidth="1"/>
    <col min="9" max="9" width="6.88671875" customWidth="1"/>
    <col min="10" max="10" width="6.5546875" customWidth="1"/>
    <col min="11" max="11" width="6.6640625" customWidth="1"/>
    <col min="12" max="14" width="6" customWidth="1"/>
    <col min="15" max="15" width="7" customWidth="1"/>
    <col min="16" max="16" width="9.44140625" customWidth="1"/>
    <col min="17" max="20" width="5.21875" customWidth="1"/>
  </cols>
  <sheetData>
    <row r="2" spans="2:18" ht="21.75" customHeight="1">
      <c r="B2" s="14" t="s">
        <v>253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ht="25.5" customHeight="1" thickBot="1">
      <c r="B3" s="192" t="s">
        <v>254</v>
      </c>
      <c r="E3" s="1"/>
      <c r="F3" s="1"/>
      <c r="G3" s="1"/>
      <c r="H3" s="1"/>
      <c r="I3" s="1"/>
      <c r="L3" s="1"/>
      <c r="M3" s="1"/>
      <c r="N3" s="1"/>
      <c r="O3" s="1"/>
      <c r="P3" s="1"/>
      <c r="Q3" s="1"/>
      <c r="R3" s="1"/>
    </row>
    <row r="4" spans="2:18" s="48" customFormat="1" ht="28.5" customHeight="1">
      <c r="B4" s="553" t="s">
        <v>49</v>
      </c>
      <c r="C4" s="502" t="s">
        <v>255</v>
      </c>
      <c r="D4" s="500"/>
      <c r="E4" s="500"/>
      <c r="F4" s="500"/>
      <c r="G4" s="501"/>
      <c r="H4" s="581" t="s">
        <v>257</v>
      </c>
      <c r="I4" s="582"/>
      <c r="J4" s="581" t="s">
        <v>258</v>
      </c>
      <c r="K4" s="582"/>
      <c r="L4" s="502" t="s">
        <v>260</v>
      </c>
      <c r="M4" s="500"/>
      <c r="N4" s="501"/>
      <c r="O4" s="503"/>
      <c r="P4" s="579" t="s">
        <v>44</v>
      </c>
      <c r="Q4" s="47"/>
    </row>
    <row r="5" spans="2:18" s="48" customFormat="1" ht="44.25" customHeight="1" thickBot="1">
      <c r="B5" s="554"/>
      <c r="C5" s="18" t="s">
        <v>12</v>
      </c>
      <c r="D5" s="17" t="s">
        <v>8</v>
      </c>
      <c r="E5" s="17" t="s">
        <v>9</v>
      </c>
      <c r="F5" s="17" t="s">
        <v>10</v>
      </c>
      <c r="G5" s="393" t="s">
        <v>11</v>
      </c>
      <c r="H5" s="583"/>
      <c r="I5" s="584"/>
      <c r="J5" s="583"/>
      <c r="K5" s="584"/>
      <c r="L5" s="50" t="s">
        <v>43</v>
      </c>
      <c r="M5" s="17" t="s">
        <v>41</v>
      </c>
      <c r="N5" s="145" t="s">
        <v>73</v>
      </c>
      <c r="O5" s="146" t="s">
        <v>74</v>
      </c>
      <c r="P5" s="580"/>
      <c r="Q5" s="47"/>
    </row>
    <row r="6" spans="2:18" s="51" customFormat="1" ht="31.5" customHeight="1" thickTop="1" thickBot="1">
      <c r="B6" s="284" t="s">
        <v>126</v>
      </c>
      <c r="C6" s="285">
        <f>SUM(C7:C21)</f>
        <v>20</v>
      </c>
      <c r="D6" s="285">
        <f>SUM(D7:D21)</f>
        <v>0</v>
      </c>
      <c r="E6" s="285">
        <f>SUM(E7:E21)</f>
        <v>18</v>
      </c>
      <c r="F6" s="285">
        <f>SUM(F7:F21)</f>
        <v>2</v>
      </c>
      <c r="G6" s="285">
        <f>SUM(G7:G21)</f>
        <v>0</v>
      </c>
      <c r="H6" s="589">
        <v>0</v>
      </c>
      <c r="I6" s="590"/>
      <c r="J6" s="589">
        <f>SUM(J7:K21)</f>
        <v>19</v>
      </c>
      <c r="K6" s="590"/>
      <c r="L6" s="285">
        <f>SUM(L7:L21)</f>
        <v>9</v>
      </c>
      <c r="M6" s="285">
        <f>SUM(M7:M21)</f>
        <v>0</v>
      </c>
      <c r="N6" s="285">
        <f>SUM(N7:N21)</f>
        <v>9</v>
      </c>
      <c r="O6" s="285">
        <f>SUM(O7:O21)</f>
        <v>0</v>
      </c>
      <c r="P6" s="459">
        <f>L6/J6</f>
        <v>0.47368421052631576</v>
      </c>
    </row>
    <row r="7" spans="2:18" s="48" customFormat="1" ht="31.5" customHeight="1">
      <c r="B7" s="288" t="s">
        <v>42</v>
      </c>
      <c r="C7" s="289">
        <f t="shared" ref="C7:C21" si="0">SUM(D7:G7)</f>
        <v>2</v>
      </c>
      <c r="D7" s="400"/>
      <c r="E7" s="400">
        <v>2</v>
      </c>
      <c r="F7" s="400"/>
      <c r="G7" s="400"/>
      <c r="H7" s="592">
        <f t="shared" ref="H7:H21" si="1">C7-J7</f>
        <v>0</v>
      </c>
      <c r="I7" s="592"/>
      <c r="J7" s="591">
        <v>2</v>
      </c>
      <c r="K7" s="591"/>
      <c r="L7" s="399">
        <f t="shared" ref="L7:L21" si="2">SUM(M7:O7)</f>
        <v>1</v>
      </c>
      <c r="M7" s="290"/>
      <c r="N7" s="290">
        <v>1</v>
      </c>
      <c r="O7" s="290"/>
      <c r="P7" s="291">
        <f t="shared" ref="P7:P21" si="3">L7/J7</f>
        <v>0.5</v>
      </c>
      <c r="Q7" s="49"/>
    </row>
    <row r="8" spans="2:18" s="48" customFormat="1" ht="31.5" customHeight="1">
      <c r="B8" s="292" t="s">
        <v>303</v>
      </c>
      <c r="C8" s="286">
        <f t="shared" si="0"/>
        <v>1</v>
      </c>
      <c r="D8" s="395"/>
      <c r="E8" s="395">
        <v>1</v>
      </c>
      <c r="F8" s="395"/>
      <c r="G8" s="395"/>
      <c r="H8" s="585">
        <f t="shared" ref="H8:H17" si="4">C8-J8</f>
        <v>0</v>
      </c>
      <c r="I8" s="585"/>
      <c r="J8" s="586">
        <v>1</v>
      </c>
      <c r="K8" s="586"/>
      <c r="L8" s="396">
        <f t="shared" si="2"/>
        <v>1</v>
      </c>
      <c r="M8" s="287"/>
      <c r="N8" s="287">
        <v>1</v>
      </c>
      <c r="O8" s="287"/>
      <c r="P8" s="293">
        <f t="shared" si="3"/>
        <v>1</v>
      </c>
      <c r="Q8" s="49"/>
    </row>
    <row r="9" spans="2:18" s="48" customFormat="1" ht="31.5" customHeight="1">
      <c r="B9" s="294" t="s">
        <v>304</v>
      </c>
      <c r="C9" s="286">
        <f t="shared" si="0"/>
        <v>2</v>
      </c>
      <c r="D9" s="395"/>
      <c r="E9" s="395">
        <v>1</v>
      </c>
      <c r="F9" s="395">
        <v>1</v>
      </c>
      <c r="G9" s="395"/>
      <c r="H9" s="585">
        <f t="shared" si="4"/>
        <v>0</v>
      </c>
      <c r="I9" s="585"/>
      <c r="J9" s="586">
        <v>2</v>
      </c>
      <c r="K9" s="586"/>
      <c r="L9" s="396">
        <f t="shared" si="2"/>
        <v>2</v>
      </c>
      <c r="M9" s="287"/>
      <c r="N9" s="287">
        <v>2</v>
      </c>
      <c r="O9" s="287"/>
      <c r="P9" s="293">
        <f t="shared" si="3"/>
        <v>1</v>
      </c>
      <c r="Q9" s="49"/>
    </row>
    <row r="10" spans="2:18" s="48" customFormat="1" ht="31.5" customHeight="1">
      <c r="B10" s="292" t="s">
        <v>305</v>
      </c>
      <c r="C10" s="286">
        <f t="shared" si="0"/>
        <v>1</v>
      </c>
      <c r="D10" s="395"/>
      <c r="E10" s="395">
        <v>1</v>
      </c>
      <c r="F10" s="395"/>
      <c r="G10" s="395"/>
      <c r="H10" s="585">
        <f t="shared" si="4"/>
        <v>0</v>
      </c>
      <c r="I10" s="585"/>
      <c r="J10" s="586">
        <v>1</v>
      </c>
      <c r="K10" s="586"/>
      <c r="L10" s="396">
        <f t="shared" si="2"/>
        <v>0</v>
      </c>
      <c r="M10" s="287"/>
      <c r="N10" s="287">
        <v>0</v>
      </c>
      <c r="O10" s="287"/>
      <c r="P10" s="293">
        <f t="shared" si="3"/>
        <v>0</v>
      </c>
      <c r="Q10" s="49"/>
    </row>
    <row r="11" spans="2:18" s="48" customFormat="1" ht="31.5" customHeight="1">
      <c r="B11" s="294" t="s">
        <v>327</v>
      </c>
      <c r="C11" s="286">
        <f t="shared" si="0"/>
        <v>1</v>
      </c>
      <c r="D11" s="395"/>
      <c r="E11" s="395">
        <v>1</v>
      </c>
      <c r="F11" s="395"/>
      <c r="G11" s="395"/>
      <c r="H11" s="585">
        <f t="shared" si="4"/>
        <v>0</v>
      </c>
      <c r="I11" s="585"/>
      <c r="J11" s="586">
        <v>1</v>
      </c>
      <c r="K11" s="586"/>
      <c r="L11" s="396">
        <f t="shared" si="2"/>
        <v>0</v>
      </c>
      <c r="M11" s="287"/>
      <c r="N11" s="287">
        <v>0</v>
      </c>
      <c r="O11" s="287"/>
      <c r="P11" s="293">
        <f t="shared" si="3"/>
        <v>0</v>
      </c>
      <c r="Q11" s="49"/>
    </row>
    <row r="12" spans="2:18" s="48" customFormat="1" ht="31.5" customHeight="1">
      <c r="B12" s="292" t="s">
        <v>306</v>
      </c>
      <c r="C12" s="286">
        <f t="shared" si="0"/>
        <v>2</v>
      </c>
      <c r="D12" s="395"/>
      <c r="E12" s="395">
        <v>1</v>
      </c>
      <c r="F12" s="395">
        <v>1</v>
      </c>
      <c r="G12" s="395"/>
      <c r="H12" s="585">
        <f t="shared" si="4"/>
        <v>0</v>
      </c>
      <c r="I12" s="585"/>
      <c r="J12" s="586">
        <v>2</v>
      </c>
      <c r="K12" s="586"/>
      <c r="L12" s="396">
        <f t="shared" si="2"/>
        <v>1</v>
      </c>
      <c r="M12" s="287"/>
      <c r="N12" s="287">
        <v>1</v>
      </c>
      <c r="O12" s="287"/>
      <c r="P12" s="293">
        <f t="shared" si="3"/>
        <v>0.5</v>
      </c>
      <c r="Q12" s="49"/>
    </row>
    <row r="13" spans="2:18" s="48" customFormat="1" ht="31.5" customHeight="1">
      <c r="B13" s="295" t="s">
        <v>307</v>
      </c>
      <c r="C13" s="286">
        <f t="shared" si="0"/>
        <v>1</v>
      </c>
      <c r="D13" s="395"/>
      <c r="E13" s="395">
        <v>1</v>
      </c>
      <c r="F13" s="395"/>
      <c r="G13" s="395"/>
      <c r="H13" s="585">
        <f t="shared" si="4"/>
        <v>0</v>
      </c>
      <c r="I13" s="585"/>
      <c r="J13" s="586">
        <v>1</v>
      </c>
      <c r="K13" s="586"/>
      <c r="L13" s="396">
        <f t="shared" si="2"/>
        <v>0</v>
      </c>
      <c r="M13" s="287"/>
      <c r="N13" s="287">
        <v>0</v>
      </c>
      <c r="O13" s="287"/>
      <c r="P13" s="293">
        <f t="shared" si="3"/>
        <v>0</v>
      </c>
      <c r="Q13" s="49"/>
    </row>
    <row r="14" spans="2:18" s="48" customFormat="1" ht="31.5" customHeight="1">
      <c r="B14" s="292" t="s">
        <v>308</v>
      </c>
      <c r="C14" s="286">
        <f t="shared" si="0"/>
        <v>3</v>
      </c>
      <c r="D14" s="395"/>
      <c r="E14" s="395">
        <v>3</v>
      </c>
      <c r="F14" s="395"/>
      <c r="G14" s="395"/>
      <c r="H14" s="585">
        <f t="shared" si="4"/>
        <v>1</v>
      </c>
      <c r="I14" s="585"/>
      <c r="J14" s="586">
        <v>2</v>
      </c>
      <c r="K14" s="586"/>
      <c r="L14" s="396">
        <f t="shared" si="2"/>
        <v>0</v>
      </c>
      <c r="M14" s="287"/>
      <c r="N14" s="287">
        <v>0</v>
      </c>
      <c r="O14" s="287"/>
      <c r="P14" s="293">
        <f t="shared" si="3"/>
        <v>0</v>
      </c>
      <c r="Q14" s="49"/>
    </row>
    <row r="15" spans="2:18" s="48" customFormat="1" ht="31.5" customHeight="1">
      <c r="B15" s="292" t="s">
        <v>309</v>
      </c>
      <c r="C15" s="286">
        <f t="shared" si="0"/>
        <v>1</v>
      </c>
      <c r="D15" s="395"/>
      <c r="E15" s="395">
        <v>1</v>
      </c>
      <c r="F15" s="395"/>
      <c r="G15" s="395"/>
      <c r="H15" s="585">
        <f t="shared" si="4"/>
        <v>0</v>
      </c>
      <c r="I15" s="585"/>
      <c r="J15" s="586">
        <v>1</v>
      </c>
      <c r="K15" s="586"/>
      <c r="L15" s="396">
        <f t="shared" si="2"/>
        <v>0</v>
      </c>
      <c r="M15" s="287"/>
      <c r="N15" s="287">
        <v>0</v>
      </c>
      <c r="O15" s="287"/>
      <c r="P15" s="293">
        <f t="shared" si="3"/>
        <v>0</v>
      </c>
      <c r="Q15" s="49"/>
    </row>
    <row r="16" spans="2:18" s="48" customFormat="1" ht="31.5" customHeight="1">
      <c r="B16" s="292" t="s">
        <v>310</v>
      </c>
      <c r="C16" s="286">
        <f t="shared" si="0"/>
        <v>1</v>
      </c>
      <c r="D16" s="395"/>
      <c r="E16" s="395">
        <v>1</v>
      </c>
      <c r="F16" s="395"/>
      <c r="G16" s="395"/>
      <c r="H16" s="585">
        <f t="shared" si="4"/>
        <v>0</v>
      </c>
      <c r="I16" s="585"/>
      <c r="J16" s="586">
        <v>1</v>
      </c>
      <c r="K16" s="586"/>
      <c r="L16" s="396">
        <f t="shared" si="2"/>
        <v>1</v>
      </c>
      <c r="M16" s="287"/>
      <c r="N16" s="287">
        <v>1</v>
      </c>
      <c r="O16" s="287"/>
      <c r="P16" s="293">
        <f t="shared" si="3"/>
        <v>1</v>
      </c>
      <c r="Q16" s="49"/>
    </row>
    <row r="17" spans="2:17" s="48" customFormat="1" ht="31.5" customHeight="1">
      <c r="B17" s="296" t="s">
        <v>311</v>
      </c>
      <c r="C17" s="286">
        <f t="shared" si="0"/>
        <v>1</v>
      </c>
      <c r="D17" s="395"/>
      <c r="E17" s="395">
        <v>1</v>
      </c>
      <c r="F17" s="395"/>
      <c r="G17" s="395"/>
      <c r="H17" s="585">
        <f t="shared" si="4"/>
        <v>0</v>
      </c>
      <c r="I17" s="585"/>
      <c r="J17" s="586">
        <v>1</v>
      </c>
      <c r="K17" s="586"/>
      <c r="L17" s="396">
        <f t="shared" si="2"/>
        <v>0</v>
      </c>
      <c r="M17" s="287"/>
      <c r="N17" s="287">
        <v>0</v>
      </c>
      <c r="O17" s="287"/>
      <c r="P17" s="293">
        <f t="shared" si="3"/>
        <v>0</v>
      </c>
      <c r="Q17" s="49"/>
    </row>
    <row r="18" spans="2:17" s="48" customFormat="1" ht="31.5" customHeight="1">
      <c r="B18" s="292" t="s">
        <v>318</v>
      </c>
      <c r="C18" s="286">
        <f t="shared" si="0"/>
        <v>1</v>
      </c>
      <c r="D18" s="395"/>
      <c r="E18" s="395">
        <v>1</v>
      </c>
      <c r="F18" s="395"/>
      <c r="G18" s="395"/>
      <c r="H18" s="585">
        <f>C18-J18</f>
        <v>0</v>
      </c>
      <c r="I18" s="585"/>
      <c r="J18" s="586">
        <v>1</v>
      </c>
      <c r="K18" s="586"/>
      <c r="L18" s="396">
        <f t="shared" si="2"/>
        <v>1</v>
      </c>
      <c r="M18" s="300"/>
      <c r="N18" s="300">
        <v>1</v>
      </c>
      <c r="O18" s="300"/>
      <c r="P18" s="293">
        <f t="shared" si="3"/>
        <v>1</v>
      </c>
      <c r="Q18" s="49"/>
    </row>
    <row r="19" spans="2:17" s="48" customFormat="1" ht="31.5" customHeight="1">
      <c r="B19" s="292" t="s">
        <v>320</v>
      </c>
      <c r="C19" s="286">
        <f t="shared" si="0"/>
        <v>1</v>
      </c>
      <c r="D19" s="395"/>
      <c r="E19" s="395">
        <v>1</v>
      </c>
      <c r="F19" s="395"/>
      <c r="G19" s="395"/>
      <c r="H19" s="585">
        <f t="shared" si="1"/>
        <v>0</v>
      </c>
      <c r="I19" s="585"/>
      <c r="J19" s="586">
        <v>1</v>
      </c>
      <c r="K19" s="586"/>
      <c r="L19" s="396">
        <f t="shared" si="2"/>
        <v>0</v>
      </c>
      <c r="M19" s="300"/>
      <c r="N19" s="300">
        <v>0</v>
      </c>
      <c r="O19" s="300"/>
      <c r="P19" s="293">
        <f t="shared" si="3"/>
        <v>0</v>
      </c>
      <c r="Q19" s="49"/>
    </row>
    <row r="20" spans="2:17" s="48" customFormat="1" ht="31.5" customHeight="1">
      <c r="B20" s="292" t="s">
        <v>319</v>
      </c>
      <c r="C20" s="286">
        <f t="shared" si="0"/>
        <v>1</v>
      </c>
      <c r="D20" s="395"/>
      <c r="E20" s="395">
        <v>1</v>
      </c>
      <c r="F20" s="395"/>
      <c r="G20" s="395"/>
      <c r="H20" s="585">
        <f t="shared" si="1"/>
        <v>0</v>
      </c>
      <c r="I20" s="585"/>
      <c r="J20" s="586">
        <v>1</v>
      </c>
      <c r="K20" s="586"/>
      <c r="L20" s="396">
        <f t="shared" si="2"/>
        <v>1</v>
      </c>
      <c r="M20" s="300"/>
      <c r="N20" s="300">
        <v>1</v>
      </c>
      <c r="O20" s="300"/>
      <c r="P20" s="293">
        <f t="shared" si="3"/>
        <v>1</v>
      </c>
      <c r="Q20" s="49"/>
    </row>
    <row r="21" spans="2:17" s="48" customFormat="1" ht="31.5" customHeight="1" thickBot="1">
      <c r="B21" s="297" t="s">
        <v>322</v>
      </c>
      <c r="C21" s="298">
        <f t="shared" si="0"/>
        <v>1</v>
      </c>
      <c r="D21" s="398"/>
      <c r="E21" s="398">
        <v>1</v>
      </c>
      <c r="F21" s="398"/>
      <c r="G21" s="398"/>
      <c r="H21" s="588">
        <f t="shared" si="1"/>
        <v>0</v>
      </c>
      <c r="I21" s="588"/>
      <c r="J21" s="587">
        <v>1</v>
      </c>
      <c r="K21" s="587"/>
      <c r="L21" s="397">
        <f t="shared" si="2"/>
        <v>1</v>
      </c>
      <c r="M21" s="301"/>
      <c r="N21" s="301">
        <v>1</v>
      </c>
      <c r="O21" s="301"/>
      <c r="P21" s="299">
        <f t="shared" si="3"/>
        <v>1</v>
      </c>
      <c r="Q21" s="49"/>
    </row>
    <row r="22" spans="2:17" s="144" customFormat="1" ht="8.25" customHeight="1">
      <c r="B22" s="138"/>
      <c r="C22" s="140"/>
      <c r="D22" s="141"/>
      <c r="E22" s="141"/>
      <c r="F22" s="141"/>
      <c r="G22" s="141"/>
      <c r="H22" s="141"/>
      <c r="I22" s="141"/>
      <c r="J22" s="140"/>
      <c r="K22" s="141"/>
      <c r="L22" s="140"/>
      <c r="M22" s="139"/>
      <c r="N22" s="139"/>
      <c r="O22" s="139"/>
      <c r="P22" s="142"/>
      <c r="Q22" s="143"/>
    </row>
    <row r="23" spans="2:17" s="13" customFormat="1" ht="18" customHeight="1">
      <c r="B23" s="131" t="s">
        <v>251</v>
      </c>
    </row>
    <row r="24" spans="2:17" s="132" customFormat="1" ht="18" customHeight="1">
      <c r="B24" s="133" t="s">
        <v>70</v>
      </c>
      <c r="P24" s="132" t="s">
        <v>69</v>
      </c>
    </row>
    <row r="25" spans="2:17" s="132" customFormat="1" ht="18" customHeight="1">
      <c r="B25" s="133" t="s">
        <v>71</v>
      </c>
    </row>
    <row r="26" spans="2:17" s="132" customFormat="1" ht="18" customHeight="1">
      <c r="B26" s="132" t="s">
        <v>79</v>
      </c>
    </row>
    <row r="28" spans="2:17" s="132" customFormat="1" ht="18.75" customHeight="1">
      <c r="B28" s="133" t="s">
        <v>80</v>
      </c>
    </row>
    <row r="29" spans="2:17" s="135" customFormat="1" ht="14.25">
      <c r="B29" s="191" t="s">
        <v>250</v>
      </c>
      <c r="C29" s="191"/>
      <c r="D29" s="191"/>
      <c r="E29" s="191"/>
      <c r="F29" s="191"/>
      <c r="G29" s="191"/>
    </row>
    <row r="30" spans="2:17" s="135" customFormat="1" ht="14.25"/>
    <row r="31" spans="2:17" ht="14.25">
      <c r="B31" s="229" t="s">
        <v>268</v>
      </c>
      <c r="C31" s="229"/>
      <c r="D31" s="230"/>
      <c r="E31" s="230"/>
    </row>
    <row r="32" spans="2:17" ht="14.25">
      <c r="B32" s="230" t="s">
        <v>266</v>
      </c>
      <c r="C32" s="230"/>
      <c r="D32" s="230"/>
      <c r="E32" s="230"/>
    </row>
    <row r="33" spans="2:5" ht="14.25">
      <c r="B33" s="230" t="s">
        <v>267</v>
      </c>
      <c r="C33" s="230"/>
      <c r="D33" s="230"/>
      <c r="E33" s="230"/>
    </row>
    <row r="34" spans="2:5" ht="14.25">
      <c r="B34" s="230" t="s">
        <v>81</v>
      </c>
      <c r="C34" s="230"/>
      <c r="D34" s="230"/>
      <c r="E34" s="134"/>
    </row>
  </sheetData>
  <mergeCells count="38">
    <mergeCell ref="C4:G4"/>
    <mergeCell ref="B4:B5"/>
    <mergeCell ref="J18:K18"/>
    <mergeCell ref="J6:K6"/>
    <mergeCell ref="H6:I6"/>
    <mergeCell ref="J7:K7"/>
    <mergeCell ref="H7:I7"/>
    <mergeCell ref="H8:I8"/>
    <mergeCell ref="H9:I9"/>
    <mergeCell ref="H10:I10"/>
    <mergeCell ref="H11:I11"/>
    <mergeCell ref="H12:I12"/>
    <mergeCell ref="J16:K16"/>
    <mergeCell ref="J17:K17"/>
    <mergeCell ref="H18:I18"/>
    <mergeCell ref="J8:K8"/>
    <mergeCell ref="J21:K21"/>
    <mergeCell ref="H21:I21"/>
    <mergeCell ref="L4:O4"/>
    <mergeCell ref="H13:I13"/>
    <mergeCell ref="J20:K20"/>
    <mergeCell ref="H19:I19"/>
    <mergeCell ref="J9:K9"/>
    <mergeCell ref="J10:K10"/>
    <mergeCell ref="J11:K11"/>
    <mergeCell ref="J12:K12"/>
    <mergeCell ref="J13:K13"/>
    <mergeCell ref="J14:K14"/>
    <mergeCell ref="J15:K15"/>
    <mergeCell ref="H14:I14"/>
    <mergeCell ref="P4:P5"/>
    <mergeCell ref="J4:K5"/>
    <mergeCell ref="H4:I5"/>
    <mergeCell ref="H20:I20"/>
    <mergeCell ref="J19:K19"/>
    <mergeCell ref="H15:I15"/>
    <mergeCell ref="H16:I16"/>
    <mergeCell ref="H17:I17"/>
  </mergeCells>
  <phoneticPr fontId="2" type="noConversion"/>
  <pageMargins left="0.65" right="0.21" top="0.72" bottom="0.45" header="0.5" footer="0.24"/>
  <pageSetup paperSize="9" scale="85" orientation="landscape" horizontalDpi="300" r:id="rId1"/>
  <headerFooter alignWithMargins="0">
    <oddHeader xml:space="preserve">&amp;C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B2:I11"/>
  <sheetViews>
    <sheetView zoomScale="90" zoomScaleNormal="90" workbookViewId="0">
      <selection activeCell="G18" sqref="G18"/>
    </sheetView>
  </sheetViews>
  <sheetFormatPr defaultRowHeight="13.5"/>
  <cols>
    <col min="1" max="1" width="3" style="16" customWidth="1"/>
    <col min="2" max="2" width="15.21875" style="16" customWidth="1"/>
    <col min="3" max="3" width="21.88671875" style="16" customWidth="1"/>
    <col min="4" max="4" width="18.88671875" style="16" customWidth="1"/>
    <col min="5" max="5" width="9" style="16" customWidth="1"/>
    <col min="6" max="6" width="8.6640625" style="16" customWidth="1"/>
    <col min="7" max="7" width="11.77734375" style="16" customWidth="1"/>
    <col min="8" max="8" width="11.109375" style="16" customWidth="1"/>
    <col min="9" max="9" width="19.77734375" style="16" customWidth="1"/>
    <col min="10" max="10" width="13" style="16" customWidth="1"/>
    <col min="11" max="11" width="12.109375" style="16" customWidth="1"/>
    <col min="12" max="12" width="15.33203125" style="16" customWidth="1"/>
    <col min="13" max="13" width="10.21875" style="16" customWidth="1"/>
    <col min="14" max="14" width="8.6640625" style="16" customWidth="1"/>
    <col min="15" max="16384" width="8.88671875" style="16"/>
  </cols>
  <sheetData>
    <row r="2" spans="2:9" ht="28.5" customHeight="1" thickBot="1">
      <c r="B2" s="194" t="s">
        <v>264</v>
      </c>
      <c r="C2" s="194"/>
    </row>
    <row r="3" spans="2:9" ht="20.25" customHeight="1">
      <c r="B3" s="600" t="s">
        <v>256</v>
      </c>
      <c r="C3" s="593" t="s">
        <v>259</v>
      </c>
      <c r="D3" s="596" t="s">
        <v>262</v>
      </c>
      <c r="E3" s="595" t="s">
        <v>261</v>
      </c>
      <c r="F3" s="595"/>
      <c r="G3" s="595"/>
      <c r="H3" s="595"/>
      <c r="I3" s="598" t="s">
        <v>263</v>
      </c>
    </row>
    <row r="4" spans="2:9" ht="31.5" customHeight="1" thickBot="1">
      <c r="B4" s="601"/>
      <c r="C4" s="594"/>
      <c r="D4" s="597"/>
      <c r="E4" s="228" t="s">
        <v>43</v>
      </c>
      <c r="F4" s="197" t="s">
        <v>41</v>
      </c>
      <c r="G4" s="197" t="s">
        <v>87</v>
      </c>
      <c r="H4" s="197" t="s">
        <v>88</v>
      </c>
      <c r="I4" s="599"/>
    </row>
    <row r="5" spans="2:9" ht="38.25" customHeight="1">
      <c r="B5" s="195">
        <v>2</v>
      </c>
      <c r="C5" s="227">
        <v>0</v>
      </c>
      <c r="D5" s="196">
        <v>2</v>
      </c>
      <c r="E5" s="189"/>
      <c r="F5" s="189"/>
      <c r="G5" s="196">
        <v>2</v>
      </c>
      <c r="H5" s="196"/>
      <c r="I5" s="383">
        <v>1</v>
      </c>
    </row>
    <row r="6" spans="2:9" ht="10.5" customHeight="1"/>
    <row r="7" spans="2:9">
      <c r="B7" s="207" t="s">
        <v>298</v>
      </c>
      <c r="C7" s="207"/>
    </row>
    <row r="8" spans="2:9" s="230" customFormat="1" ht="19.5" customHeight="1">
      <c r="B8" s="229" t="s">
        <v>265</v>
      </c>
      <c r="C8" s="229"/>
    </row>
    <row r="9" spans="2:9" s="230" customFormat="1" ht="19.5" customHeight="1">
      <c r="B9" s="230" t="s">
        <v>266</v>
      </c>
    </row>
    <row r="10" spans="2:9" s="230" customFormat="1" ht="19.5" customHeight="1">
      <c r="B10" s="230" t="s">
        <v>267</v>
      </c>
    </row>
    <row r="11" spans="2:9" s="134" customFormat="1" ht="19.5" customHeight="1">
      <c r="B11" s="230" t="s">
        <v>81</v>
      </c>
      <c r="C11" s="230"/>
      <c r="D11" s="230"/>
    </row>
  </sheetData>
  <mergeCells count="5">
    <mergeCell ref="C3:C4"/>
    <mergeCell ref="E3:H3"/>
    <mergeCell ref="D3:D4"/>
    <mergeCell ref="I3:I4"/>
    <mergeCell ref="B3:B4"/>
  </mergeCells>
  <phoneticPr fontId="2" type="noConversion"/>
  <pageMargins left="0.64" right="0.21" top="0.81" bottom="0.45" header="0.5" footer="0.24"/>
  <pageSetup paperSize="9" scale="85" orientation="landscape" horizontalDpi="300" r:id="rId1"/>
  <headerFooter alignWithMargins="0">
    <oddHeader xml:space="preserve">&amp;C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8"/>
  <sheetViews>
    <sheetView view="pageBreakPreview" zoomScale="115" zoomScaleNormal="100" zoomScaleSheetLayoutView="115" workbookViewId="0">
      <selection activeCell="A5" sqref="A5"/>
    </sheetView>
  </sheetViews>
  <sheetFormatPr defaultRowHeight="13.5"/>
  <cols>
    <col min="1" max="1" width="91.44140625" customWidth="1"/>
  </cols>
  <sheetData>
    <row r="1" spans="1:1" ht="14.25" thickBot="1"/>
    <row r="2" spans="1:1" ht="26.25" thickBot="1">
      <c r="A2" s="466" t="s">
        <v>269</v>
      </c>
    </row>
    <row r="4" spans="1:1" ht="28.5" customHeight="1">
      <c r="A4" s="201" t="s">
        <v>271</v>
      </c>
    </row>
    <row r="5" spans="1:1" ht="336.75" customHeight="1">
      <c r="A5" s="231" t="s">
        <v>512</v>
      </c>
    </row>
    <row r="7" spans="1:1" ht="20.25" customHeight="1" thickBot="1">
      <c r="A7" s="201" t="s">
        <v>270</v>
      </c>
    </row>
    <row r="8" spans="1:1" ht="51.75" customHeight="1" thickBot="1">
      <c r="A8" s="465"/>
    </row>
  </sheetData>
  <phoneticPr fontId="2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10" sqref="A10:I10"/>
    </sheetView>
  </sheetViews>
  <sheetFormatPr defaultRowHeight="13.5"/>
  <sheetData>
    <row r="1" spans="1:9" ht="25.5">
      <c r="A1" s="602" t="s">
        <v>456</v>
      </c>
      <c r="B1" s="603"/>
      <c r="C1" s="603"/>
      <c r="D1" s="603"/>
      <c r="E1" s="603"/>
      <c r="F1" s="603"/>
      <c r="G1" s="603"/>
      <c r="H1" s="603"/>
      <c r="I1" s="604"/>
    </row>
    <row r="2" spans="1:9">
      <c r="A2" s="401"/>
      <c r="B2" s="402"/>
      <c r="C2" s="402"/>
      <c r="D2" s="402"/>
      <c r="E2" s="402"/>
      <c r="F2" s="402"/>
      <c r="G2" s="402"/>
      <c r="H2" s="402"/>
      <c r="I2" s="403"/>
    </row>
    <row r="3" spans="1:9">
      <c r="A3" s="401"/>
      <c r="B3" s="402"/>
      <c r="C3" s="402"/>
      <c r="D3" s="402"/>
      <c r="E3" s="402"/>
      <c r="F3" s="402"/>
      <c r="G3" s="402"/>
      <c r="H3" s="402"/>
      <c r="I3" s="403"/>
    </row>
    <row r="4" spans="1:9" ht="28.5" customHeight="1">
      <c r="A4" s="404" t="s">
        <v>271</v>
      </c>
      <c r="B4" s="402"/>
      <c r="C4" s="402"/>
      <c r="D4" s="402"/>
      <c r="E4" s="402"/>
      <c r="F4" s="402"/>
      <c r="G4" s="402"/>
      <c r="H4" s="402"/>
      <c r="I4" s="403"/>
    </row>
    <row r="5" spans="1:9">
      <c r="A5" s="401"/>
      <c r="B5" s="402"/>
      <c r="C5" s="402"/>
      <c r="D5" s="402"/>
      <c r="E5" s="402"/>
      <c r="F5" s="402"/>
      <c r="G5" s="402"/>
      <c r="H5" s="402"/>
      <c r="I5" s="403"/>
    </row>
    <row r="6" spans="1:9" ht="254.25" customHeight="1">
      <c r="A6" s="605" t="s">
        <v>457</v>
      </c>
      <c r="B6" s="606"/>
      <c r="C6" s="606"/>
      <c r="D6" s="606"/>
      <c r="E6" s="606"/>
      <c r="F6" s="606"/>
      <c r="G6" s="606"/>
      <c r="H6" s="606"/>
      <c r="I6" s="607"/>
    </row>
    <row r="7" spans="1:9">
      <c r="A7" s="401"/>
      <c r="B7" s="402"/>
      <c r="C7" s="402"/>
      <c r="D7" s="402"/>
      <c r="E7" s="402"/>
      <c r="F7" s="402"/>
      <c r="G7" s="402"/>
      <c r="H7" s="402"/>
      <c r="I7" s="403"/>
    </row>
    <row r="8" spans="1:9">
      <c r="A8" s="401"/>
      <c r="B8" s="402"/>
      <c r="C8" s="402"/>
      <c r="D8" s="402"/>
      <c r="E8" s="402"/>
      <c r="F8" s="402"/>
      <c r="G8" s="402"/>
      <c r="H8" s="402"/>
      <c r="I8" s="403"/>
    </row>
    <row r="9" spans="1:9" ht="20.25" customHeight="1" thickBot="1">
      <c r="A9" s="404" t="s">
        <v>270</v>
      </c>
      <c r="B9" s="402"/>
      <c r="C9" s="402"/>
      <c r="D9" s="402"/>
      <c r="E9" s="402"/>
      <c r="F9" s="402"/>
      <c r="G9" s="402"/>
      <c r="H9" s="402"/>
      <c r="I9" s="403"/>
    </row>
    <row r="10" spans="1:9" ht="115.5" customHeight="1" thickBot="1">
      <c r="A10" s="608"/>
      <c r="B10" s="609"/>
      <c r="C10" s="609"/>
      <c r="D10" s="609"/>
      <c r="E10" s="609"/>
      <c r="F10" s="609"/>
      <c r="G10" s="609"/>
      <c r="H10" s="609"/>
      <c r="I10" s="610"/>
    </row>
  </sheetData>
  <mergeCells count="3">
    <mergeCell ref="A1:I1"/>
    <mergeCell ref="A6:I6"/>
    <mergeCell ref="A10:I10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9"/>
  </sheetPr>
  <dimension ref="A1:AC65"/>
  <sheetViews>
    <sheetView topLeftCell="A4" zoomScale="88" zoomScaleNormal="90" zoomScaleSheetLayoutView="77" workbookViewId="0">
      <pane ySplit="6" topLeftCell="A13" activePane="bottomLeft" state="frozen"/>
      <selection activeCell="A4" sqref="A4"/>
      <selection pane="bottomLeft" activeCell="F12" sqref="F11:F12"/>
    </sheetView>
  </sheetViews>
  <sheetFormatPr defaultRowHeight="13.5"/>
  <cols>
    <col min="1" max="1" width="1.33203125" customWidth="1"/>
    <col min="2" max="2" width="20.77734375" customWidth="1"/>
    <col min="3" max="3" width="7.44140625" customWidth="1"/>
    <col min="4" max="22" width="6.33203125" bestFit="1" customWidth="1"/>
    <col min="23" max="23" width="6.33203125" customWidth="1"/>
    <col min="24" max="29" width="6.33203125" bestFit="1" customWidth="1"/>
    <col min="30" max="34" width="6" customWidth="1"/>
  </cols>
  <sheetData>
    <row r="1" spans="1:29" s="16" customFormat="1"/>
    <row r="2" spans="1:29" s="16" customFormat="1" ht="22.5" customHeight="1">
      <c r="B2" s="10" t="s">
        <v>85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90" t="s">
        <v>82</v>
      </c>
      <c r="X2" s="14"/>
      <c r="Y2" s="14"/>
      <c r="Z2" s="14"/>
      <c r="AA2" s="14"/>
      <c r="AB2" s="14"/>
      <c r="AC2" s="14"/>
    </row>
    <row r="3" spans="1:29" s="16" customFormat="1" ht="15" customHeight="1">
      <c r="A3" s="3"/>
      <c r="B3" s="25" t="s">
        <v>294</v>
      </c>
      <c r="C3" s="8"/>
      <c r="D3" s="8"/>
      <c r="E3" s="4"/>
      <c r="F3" s="4"/>
      <c r="G3" s="4"/>
      <c r="H3" s="103"/>
      <c r="I3" s="5"/>
      <c r="J3" s="4"/>
      <c r="K3" s="4"/>
      <c r="L3" s="4"/>
      <c r="M3" s="6"/>
      <c r="N3" s="4"/>
      <c r="O3" s="4"/>
      <c r="P3" s="4"/>
      <c r="R3" s="5"/>
      <c r="S3" s="4"/>
      <c r="T3" s="4"/>
      <c r="U3" s="4"/>
      <c r="V3" s="4"/>
      <c r="W3" s="4"/>
      <c r="X3" s="7"/>
      <c r="Y3" s="104"/>
      <c r="Z3" s="104"/>
      <c r="AA3" s="104"/>
      <c r="AB3" s="104"/>
      <c r="AC3" s="104"/>
    </row>
    <row r="4" spans="1:29" s="16" customFormat="1" ht="17.25" customHeight="1" thickBot="1">
      <c r="B4" s="97"/>
      <c r="C4" s="97"/>
      <c r="D4" s="97"/>
      <c r="E4" s="97"/>
      <c r="F4" s="97"/>
      <c r="G4" s="97"/>
      <c r="H4" s="4"/>
      <c r="I4" s="4"/>
      <c r="J4" s="4"/>
      <c r="K4" s="4"/>
      <c r="L4" s="4"/>
      <c r="M4" s="4"/>
      <c r="N4" s="4"/>
      <c r="O4" s="4"/>
      <c r="P4" s="4"/>
      <c r="R4" s="4"/>
      <c r="S4" s="4"/>
      <c r="T4" s="4"/>
      <c r="U4" s="4"/>
      <c r="V4" s="4"/>
      <c r="W4" s="4"/>
      <c r="X4" s="4"/>
      <c r="Y4" s="4"/>
      <c r="Z4" s="4"/>
      <c r="AA4" s="505" t="s">
        <v>16</v>
      </c>
      <c r="AB4" s="505"/>
      <c r="AC4" s="505"/>
    </row>
    <row r="5" spans="1:29" s="16" customFormat="1" ht="18.75" customHeight="1">
      <c r="B5" s="488" t="s">
        <v>39</v>
      </c>
      <c r="C5" s="499" t="s">
        <v>52</v>
      </c>
      <c r="D5" s="501"/>
      <c r="E5" s="502" t="s">
        <v>18</v>
      </c>
      <c r="F5" s="500"/>
      <c r="G5" s="500"/>
      <c r="H5" s="500"/>
      <c r="I5" s="503"/>
      <c r="J5" s="499" t="s">
        <v>19</v>
      </c>
      <c r="K5" s="500"/>
      <c r="L5" s="500"/>
      <c r="M5" s="500"/>
      <c r="N5" s="501"/>
      <c r="O5" s="502" t="s">
        <v>20</v>
      </c>
      <c r="P5" s="500"/>
      <c r="Q5" s="500"/>
      <c r="R5" s="500"/>
      <c r="S5" s="503"/>
      <c r="T5" s="502" t="s">
        <v>21</v>
      </c>
      <c r="U5" s="500"/>
      <c r="V5" s="500"/>
      <c r="W5" s="500"/>
      <c r="X5" s="503"/>
      <c r="Y5" s="499" t="s">
        <v>22</v>
      </c>
      <c r="Z5" s="500"/>
      <c r="AA5" s="500"/>
      <c r="AB5" s="500"/>
      <c r="AC5" s="504"/>
    </row>
    <row r="6" spans="1:29" s="16" customFormat="1" ht="18.75" customHeight="1" thickBot="1">
      <c r="B6" s="489"/>
      <c r="C6" s="509"/>
      <c r="D6" s="510"/>
      <c r="E6" s="18" t="s">
        <v>23</v>
      </c>
      <c r="F6" s="17" t="s">
        <v>24</v>
      </c>
      <c r="G6" s="17" t="s">
        <v>25</v>
      </c>
      <c r="H6" s="17" t="s">
        <v>26</v>
      </c>
      <c r="I6" s="20" t="s">
        <v>27</v>
      </c>
      <c r="J6" s="19" t="s">
        <v>23</v>
      </c>
      <c r="K6" s="17" t="s">
        <v>24</v>
      </c>
      <c r="L6" s="17" t="s">
        <v>25</v>
      </c>
      <c r="M6" s="17" t="s">
        <v>26</v>
      </c>
      <c r="N6" s="21" t="s">
        <v>27</v>
      </c>
      <c r="O6" s="18" t="s">
        <v>23</v>
      </c>
      <c r="P6" s="17" t="s">
        <v>24</v>
      </c>
      <c r="Q6" s="17" t="s">
        <v>25</v>
      </c>
      <c r="R6" s="17" t="s">
        <v>26</v>
      </c>
      <c r="S6" s="20" t="s">
        <v>27</v>
      </c>
      <c r="T6" s="18" t="s">
        <v>23</v>
      </c>
      <c r="U6" s="17" t="s">
        <v>24</v>
      </c>
      <c r="V6" s="17" t="s">
        <v>25</v>
      </c>
      <c r="W6" s="17" t="s">
        <v>26</v>
      </c>
      <c r="X6" s="20" t="s">
        <v>27</v>
      </c>
      <c r="Y6" s="19" t="s">
        <v>23</v>
      </c>
      <c r="Z6" s="17" t="s">
        <v>24</v>
      </c>
      <c r="AA6" s="17" t="s">
        <v>25</v>
      </c>
      <c r="AB6" s="17" t="s">
        <v>26</v>
      </c>
      <c r="AC6" s="67" t="s">
        <v>27</v>
      </c>
    </row>
    <row r="7" spans="1:29" s="16" customFormat="1" ht="20.25" customHeight="1" thickTop="1">
      <c r="B7" s="511" t="s">
        <v>126</v>
      </c>
      <c r="C7" s="68" t="s">
        <v>46</v>
      </c>
      <c r="D7" s="148">
        <f>SUM(E7+J7+O7+T7+Y7)</f>
        <v>1</v>
      </c>
      <c r="E7" s="149">
        <f t="shared" ref="E7:E9" si="0">SUM(F7:I7)</f>
        <v>1</v>
      </c>
      <c r="F7" s="150">
        <f t="shared" ref="F7:I7" si="1">SUM(F10+F37+F46+F49+F52)</f>
        <v>1</v>
      </c>
      <c r="G7" s="150">
        <f t="shared" si="1"/>
        <v>0</v>
      </c>
      <c r="H7" s="150">
        <f t="shared" si="1"/>
        <v>0</v>
      </c>
      <c r="I7" s="151">
        <f t="shared" si="1"/>
        <v>0</v>
      </c>
      <c r="J7" s="152">
        <f t="shared" ref="J7:J9" si="2">SUM(K7:N7)</f>
        <v>-1</v>
      </c>
      <c r="K7" s="150">
        <f t="shared" ref="K7:N7" si="3">SUM(K10+K37+K46+K49+K52)</f>
        <v>0</v>
      </c>
      <c r="L7" s="150">
        <f t="shared" si="3"/>
        <v>0</v>
      </c>
      <c r="M7" s="150">
        <f t="shared" si="3"/>
        <v>-1</v>
      </c>
      <c r="N7" s="150">
        <f t="shared" si="3"/>
        <v>0</v>
      </c>
      <c r="O7" s="149">
        <f t="shared" ref="O7:O9" si="4">SUM(P7:S7)</f>
        <v>0</v>
      </c>
      <c r="P7" s="150">
        <f t="shared" ref="P7:S7" si="5">SUM(P10+P37+P46+P49+P52)</f>
        <v>0</v>
      </c>
      <c r="Q7" s="150">
        <f t="shared" si="5"/>
        <v>0</v>
      </c>
      <c r="R7" s="150">
        <f t="shared" si="5"/>
        <v>0</v>
      </c>
      <c r="S7" s="150">
        <f t="shared" si="5"/>
        <v>0</v>
      </c>
      <c r="T7" s="149">
        <f t="shared" ref="T7:T9" si="6">SUM(U7:X7)</f>
        <v>1</v>
      </c>
      <c r="U7" s="150">
        <f t="shared" ref="U7:X7" si="7">SUM(U10+U37+U46+U49+U52)</f>
        <v>0</v>
      </c>
      <c r="V7" s="150">
        <f t="shared" si="7"/>
        <v>1</v>
      </c>
      <c r="W7" s="150">
        <f t="shared" si="7"/>
        <v>0</v>
      </c>
      <c r="X7" s="151">
        <f t="shared" si="7"/>
        <v>0</v>
      </c>
      <c r="Y7" s="152">
        <f t="shared" ref="Y7:Y9" si="8">SUM(Z7:AC7)</f>
        <v>0</v>
      </c>
      <c r="Z7" s="150">
        <f t="shared" ref="Z7:AC7" si="9">SUM(Z10+Z37+Z46+Z49+Z52)</f>
        <v>0</v>
      </c>
      <c r="AA7" s="150">
        <f t="shared" si="9"/>
        <v>0</v>
      </c>
      <c r="AB7" s="150">
        <f t="shared" si="9"/>
        <v>0</v>
      </c>
      <c r="AC7" s="153">
        <f t="shared" si="9"/>
        <v>0</v>
      </c>
    </row>
    <row r="8" spans="1:29" s="16" customFormat="1" ht="20.25" customHeight="1">
      <c r="B8" s="512"/>
      <c r="C8" s="52" t="s">
        <v>94</v>
      </c>
      <c r="D8" s="154">
        <f>SUM(E8+J8+O8+T8+Y8)</f>
        <v>44</v>
      </c>
      <c r="E8" s="155">
        <f>SUM(F8:I8)</f>
        <v>3</v>
      </c>
      <c r="F8" s="156">
        <f>SUM(F11+F14+F53+F17+F20+F23+F26+F29+F32+F35+F38+F41+F44+F47+F50)</f>
        <v>3</v>
      </c>
      <c r="G8" s="156">
        <f t="shared" ref="G8:H9" si="10">SUM(G11+G14+G53+G17+G20+G23+G26+G29+G32+G35+G38+G41+G44+G47+G50)</f>
        <v>0</v>
      </c>
      <c r="H8" s="156">
        <f t="shared" si="10"/>
        <v>0</v>
      </c>
      <c r="I8" s="156">
        <f>SUM(I11+I14+I53+I17+I20+I23+I26+I29+I32+I35+I38+I41+I44+I47+I50)</f>
        <v>0</v>
      </c>
      <c r="J8" s="157">
        <f t="shared" si="2"/>
        <v>20</v>
      </c>
      <c r="K8" s="156">
        <f>SUM(K11+K14+K53+K17+K20+K23+K26+K29+K32+K35+K38+K41+K44+K47+K50)</f>
        <v>0</v>
      </c>
      <c r="L8" s="156">
        <f t="shared" ref="L8:M9" si="11">SUM(L11+L14+L53+L17+L20+L23+L26+L29+L32+L35+L38+L41+L44+L47+L50)</f>
        <v>17</v>
      </c>
      <c r="M8" s="156">
        <f t="shared" si="11"/>
        <v>3</v>
      </c>
      <c r="N8" s="156">
        <f>SUM(N11+N14+N53+N17+N20+N23+N26+N29+N32+N35+N38+N41+N44+N47+N50)</f>
        <v>0</v>
      </c>
      <c r="O8" s="155">
        <f t="shared" si="4"/>
        <v>14</v>
      </c>
      <c r="P8" s="156">
        <f>SUM(P11+P14+P53+P17+P20+P23+P26+P29+P32+P35+P38+P41+P44+P47+P50)</f>
        <v>3</v>
      </c>
      <c r="Q8" s="156">
        <f t="shared" ref="Q8:R9" si="12">SUM(Q11+Q14+Q53+Q17+Q20+Q23+Q26+Q29+Q32+Q35+Q38+Q41+Q44+Q47+Q50)</f>
        <v>2</v>
      </c>
      <c r="R8" s="156">
        <f t="shared" si="12"/>
        <v>9</v>
      </c>
      <c r="S8" s="156">
        <f>SUM(S11+S14+S53+S17+S20+S23+S26+S29+S32+S35+S38+S41+S44+S47+S50)</f>
        <v>0</v>
      </c>
      <c r="T8" s="155">
        <f t="shared" si="6"/>
        <v>7</v>
      </c>
      <c r="U8" s="156">
        <f>SUM(U11+U14+U53+U17+U20+U23+U26+U29+U32+U35+U38+U41+U44+U47+U50)</f>
        <v>0</v>
      </c>
      <c r="V8" s="156">
        <f t="shared" ref="V8:W9" si="13">SUM(V11+V14+V53+V17+V20+V23+V26+V29+V32+V35+V38+V41+V44+V47+V50)</f>
        <v>1</v>
      </c>
      <c r="W8" s="156">
        <f t="shared" si="13"/>
        <v>6</v>
      </c>
      <c r="X8" s="156">
        <f>SUM(X11+X14+X53+X17+X20+X23+X26+X29+X32+X35+X38+X41+X44+X47+X50)</f>
        <v>0</v>
      </c>
      <c r="Y8" s="157">
        <f>SUM(Z8:AC8)</f>
        <v>0</v>
      </c>
      <c r="Z8" s="156">
        <f>SUM(Z11+Z14+Z53+Z17+Z20+Z23+Z26+Z29+Z32+Z35+Z38+Z41+Z44+Z47+Z50)</f>
        <v>0</v>
      </c>
      <c r="AA8" s="156">
        <f t="shared" ref="AA8:AB9" si="14">SUM(AA11+AA14+AA53+AA17+AA20+AA23+AA26+AA29+AA32+AA35+AA38+AA41+AA44+AA47+AA50)</f>
        <v>0</v>
      </c>
      <c r="AB8" s="156">
        <f t="shared" si="14"/>
        <v>0</v>
      </c>
      <c r="AC8" s="158">
        <f>SUM(AC11+AC14+AC53+AC17+AC20+AC23+AC26+AC29+AC32+AC35+AC38+AC41+AC44+AC47+AC50)</f>
        <v>0</v>
      </c>
    </row>
    <row r="9" spans="1:29" s="16" customFormat="1" ht="20.25" customHeight="1" thickBot="1">
      <c r="B9" s="513"/>
      <c r="C9" s="251" t="s">
        <v>83</v>
      </c>
      <c r="D9" s="252">
        <f>SUM(E9+J9+O9+T9+Y9)</f>
        <v>42</v>
      </c>
      <c r="E9" s="248">
        <f t="shared" si="0"/>
        <v>2</v>
      </c>
      <c r="F9" s="249">
        <f>SUM(F12+F15+F54+F18+F21+F24+F27+F30+F33+F36+F39+F42+F45+F48+F51)</f>
        <v>2</v>
      </c>
      <c r="G9" s="249">
        <f t="shared" si="10"/>
        <v>0</v>
      </c>
      <c r="H9" s="249">
        <f t="shared" si="10"/>
        <v>0</v>
      </c>
      <c r="I9" s="249">
        <f>SUM(I12+I15+I54+I18+I21+I24+I27+I30+I33+I36+I39+I42+I45+I48+I51)</f>
        <v>0</v>
      </c>
      <c r="J9" s="250">
        <f t="shared" si="2"/>
        <v>20</v>
      </c>
      <c r="K9" s="249">
        <f>SUM(K12+K15+K54+K18+K21+K24+K27+K30+K33+K36+K39+K42+K45+K48+K51)</f>
        <v>0</v>
      </c>
      <c r="L9" s="249">
        <f t="shared" si="11"/>
        <v>16</v>
      </c>
      <c r="M9" s="249">
        <f t="shared" si="11"/>
        <v>4</v>
      </c>
      <c r="N9" s="249">
        <f>SUM(N12+N15+N54+N18+N21+N24+N27+N30+N33+N36+N39+N42+N45+N48+N51)</f>
        <v>0</v>
      </c>
      <c r="O9" s="248">
        <f t="shared" si="4"/>
        <v>14</v>
      </c>
      <c r="P9" s="249">
        <f>SUM(P12+P15+P54+P18+P21+P24+P27+P30+P33+P36+P39+P42+P45+P48+P51)</f>
        <v>3</v>
      </c>
      <c r="Q9" s="249">
        <f t="shared" si="12"/>
        <v>2</v>
      </c>
      <c r="R9" s="249">
        <f t="shared" si="12"/>
        <v>9</v>
      </c>
      <c r="S9" s="249">
        <f>SUM(S12+S15+S54+S18+S21+S24+S27+S30+S33+S36+S39+S42+S45+S48+S51)</f>
        <v>0</v>
      </c>
      <c r="T9" s="248">
        <f t="shared" si="6"/>
        <v>6</v>
      </c>
      <c r="U9" s="249">
        <f>SUM(U12+U15+U54+U18+U21+U24+U27+U30+U33+U36+U39+U42+U45+U48+U51)</f>
        <v>0</v>
      </c>
      <c r="V9" s="249">
        <f t="shared" si="13"/>
        <v>0</v>
      </c>
      <c r="W9" s="249">
        <f t="shared" si="13"/>
        <v>6</v>
      </c>
      <c r="X9" s="249">
        <f>SUM(X12+X15+X54+X18+X21+X24+X27+X30+X33+X36+X39+X42+X45+X48+X51)</f>
        <v>0</v>
      </c>
      <c r="Y9" s="250">
        <f t="shared" si="8"/>
        <v>0</v>
      </c>
      <c r="Z9" s="249">
        <f>SUM(Z12+Z15+Z54+Z18+Z21+Z24+Z27+Z30+Z33+Z36+Z39+Z42+Z45+Z48+Z51)</f>
        <v>0</v>
      </c>
      <c r="AA9" s="249">
        <f t="shared" si="14"/>
        <v>0</v>
      </c>
      <c r="AB9" s="249">
        <f t="shared" si="14"/>
        <v>0</v>
      </c>
      <c r="AC9" s="253">
        <f>SUM(AC12+AC15+AC54+AC18+AC21+AC24+AC27+AC30+AC33+AC36+AC39+AC42+AC45+AC48+AC51)</f>
        <v>0</v>
      </c>
    </row>
    <row r="10" spans="1:29" s="16" customFormat="1" ht="20.25" customHeight="1">
      <c r="B10" s="506" t="s">
        <v>45</v>
      </c>
      <c r="C10" s="254" t="s">
        <v>40</v>
      </c>
      <c r="D10" s="255">
        <f>SUM(E10+J10+O10+T10+Y10)</f>
        <v>0</v>
      </c>
      <c r="E10" s="256">
        <f t="shared" ref="E10:E12" si="15">SUM(F10:I10)</f>
        <v>1</v>
      </c>
      <c r="F10" s="257">
        <f>SUM(F11-F12)</f>
        <v>1</v>
      </c>
      <c r="G10" s="257">
        <f>SUM(G11-G12)</f>
        <v>0</v>
      </c>
      <c r="H10" s="257">
        <f>SUM(H11-H12)</f>
        <v>0</v>
      </c>
      <c r="I10" s="258">
        <f>SUM(I11-I12)</f>
        <v>0</v>
      </c>
      <c r="J10" s="259">
        <f t="shared" ref="J10:J18" si="16">SUM(K10:N10)</f>
        <v>-1</v>
      </c>
      <c r="K10" s="257">
        <f>SUM(K11-K12)</f>
        <v>0</v>
      </c>
      <c r="L10" s="257">
        <f>SUM(L11-L12)</f>
        <v>-1</v>
      </c>
      <c r="M10" s="257">
        <f>SUM(M11-M12)</f>
        <v>0</v>
      </c>
      <c r="N10" s="255">
        <f>SUM(N11-N12)</f>
        <v>0</v>
      </c>
      <c r="O10" s="256">
        <f t="shared" ref="O10:O18" si="17">SUM(P10:S10)</f>
        <v>0</v>
      </c>
      <c r="P10" s="257">
        <f>SUM(P11-P12)</f>
        <v>0</v>
      </c>
      <c r="Q10" s="257">
        <f>SUM(Q11-Q12)</f>
        <v>0</v>
      </c>
      <c r="R10" s="257">
        <f>SUM(R11-R12)</f>
        <v>0</v>
      </c>
      <c r="S10" s="258">
        <f>SUM(S11-S12)</f>
        <v>0</v>
      </c>
      <c r="T10" s="256">
        <f t="shared" ref="T10:T15" si="18">SUM(U10:X10)</f>
        <v>0</v>
      </c>
      <c r="U10" s="257">
        <f>SUM(U11-U12)</f>
        <v>0</v>
      </c>
      <c r="V10" s="257">
        <f>SUM(V11-V12)</f>
        <v>0</v>
      </c>
      <c r="W10" s="257">
        <f>SUM(W11-W12)</f>
        <v>0</v>
      </c>
      <c r="X10" s="258">
        <f>SUM(X11-X12)</f>
        <v>0</v>
      </c>
      <c r="Y10" s="259">
        <f t="shared" ref="Y10:Y15" si="19">SUM(Z10:AC10)</f>
        <v>0</v>
      </c>
      <c r="Z10" s="257">
        <f>SUM(Z11-Z12)</f>
        <v>0</v>
      </c>
      <c r="AA10" s="257">
        <f>SUM(AA11-AA12)</f>
        <v>0</v>
      </c>
      <c r="AB10" s="257">
        <f>SUM(AB11-AB12)</f>
        <v>0</v>
      </c>
      <c r="AC10" s="260">
        <f>SUM(AC11-AC12)</f>
        <v>0</v>
      </c>
    </row>
    <row r="11" spans="1:29" s="16" customFormat="1" ht="20.25" customHeight="1">
      <c r="B11" s="507"/>
      <c r="C11" s="22" t="s">
        <v>94</v>
      </c>
      <c r="D11" s="109">
        <f t="shared" ref="D11:D12" si="20">SUM(E11+J11+O11+T11+Y11)</f>
        <v>8</v>
      </c>
      <c r="E11" s="55">
        <f t="shared" si="15"/>
        <v>3</v>
      </c>
      <c r="F11" s="110">
        <v>3</v>
      </c>
      <c r="G11" s="110"/>
      <c r="H11" s="110"/>
      <c r="I11" s="111"/>
      <c r="J11" s="56">
        <f t="shared" si="16"/>
        <v>2</v>
      </c>
      <c r="K11" s="110"/>
      <c r="L11" s="110">
        <v>2</v>
      </c>
      <c r="M11" s="110"/>
      <c r="N11" s="109"/>
      <c r="O11" s="55">
        <f t="shared" si="17"/>
        <v>3</v>
      </c>
      <c r="P11" s="110"/>
      <c r="Q11" s="110">
        <v>1</v>
      </c>
      <c r="R11" s="110">
        <v>2</v>
      </c>
      <c r="S11" s="111"/>
      <c r="T11" s="55">
        <f t="shared" si="18"/>
        <v>0</v>
      </c>
      <c r="U11" s="110"/>
      <c r="V11" s="110"/>
      <c r="W11" s="110"/>
      <c r="X11" s="111"/>
      <c r="Y11" s="56">
        <f t="shared" si="19"/>
        <v>0</v>
      </c>
      <c r="Z11" s="110"/>
      <c r="AA11" s="110"/>
      <c r="AB11" s="110"/>
      <c r="AC11" s="112"/>
    </row>
    <row r="12" spans="1:29" s="16" customFormat="1" ht="20.25" customHeight="1">
      <c r="B12" s="508"/>
      <c r="C12" s="23" t="s">
        <v>83</v>
      </c>
      <c r="D12" s="113">
        <f t="shared" si="20"/>
        <v>8</v>
      </c>
      <c r="E12" s="57">
        <f t="shared" si="15"/>
        <v>2</v>
      </c>
      <c r="F12" s="114">
        <v>2</v>
      </c>
      <c r="G12" s="114"/>
      <c r="H12" s="114"/>
      <c r="I12" s="115"/>
      <c r="J12" s="58">
        <f t="shared" si="16"/>
        <v>3</v>
      </c>
      <c r="K12" s="114"/>
      <c r="L12" s="114">
        <v>3</v>
      </c>
      <c r="M12" s="114"/>
      <c r="N12" s="113"/>
      <c r="O12" s="57">
        <f t="shared" si="17"/>
        <v>3</v>
      </c>
      <c r="P12" s="114"/>
      <c r="Q12" s="114">
        <v>1</v>
      </c>
      <c r="R12" s="114">
        <v>2</v>
      </c>
      <c r="S12" s="115"/>
      <c r="T12" s="57">
        <f t="shared" si="18"/>
        <v>0</v>
      </c>
      <c r="U12" s="114"/>
      <c r="V12" s="114"/>
      <c r="W12" s="114"/>
      <c r="X12" s="115"/>
      <c r="Y12" s="58">
        <f t="shared" si="19"/>
        <v>0</v>
      </c>
      <c r="Z12" s="114"/>
      <c r="AA12" s="114"/>
      <c r="AB12" s="114"/>
      <c r="AC12" s="116"/>
    </row>
    <row r="13" spans="1:29" s="359" customFormat="1" ht="20.25" customHeight="1">
      <c r="B13" s="528" t="s">
        <v>314</v>
      </c>
      <c r="C13" s="352" t="s">
        <v>463</v>
      </c>
      <c r="D13" s="353">
        <f>SUM(E13+J13+O13+T13+Y13)</f>
        <v>0</v>
      </c>
      <c r="E13" s="354">
        <f t="shared" ref="E13:E18" si="21">SUM(F13:I13)</f>
        <v>0</v>
      </c>
      <c r="F13" s="355">
        <f>SUM(F14-F15)</f>
        <v>0</v>
      </c>
      <c r="G13" s="355">
        <f>SUM(G14-G15)</f>
        <v>0</v>
      </c>
      <c r="H13" s="355">
        <f>SUM(H14-H15)</f>
        <v>0</v>
      </c>
      <c r="I13" s="356">
        <f>SUM(I14-I15)</f>
        <v>0</v>
      </c>
      <c r="J13" s="357">
        <f t="shared" si="16"/>
        <v>0</v>
      </c>
      <c r="K13" s="355">
        <f>SUM(K14-K15)</f>
        <v>0</v>
      </c>
      <c r="L13" s="355">
        <f>SUM(L14-L15)</f>
        <v>0</v>
      </c>
      <c r="M13" s="355">
        <f>SUM(M14-M15)</f>
        <v>0</v>
      </c>
      <c r="N13" s="353">
        <f>SUM(N14-N15)</f>
        <v>0</v>
      </c>
      <c r="O13" s="354">
        <f t="shared" si="17"/>
        <v>0</v>
      </c>
      <c r="P13" s="355">
        <f>SUM(P14-P15)</f>
        <v>0</v>
      </c>
      <c r="Q13" s="355">
        <f>SUM(Q14-Q15)</f>
        <v>0</v>
      </c>
      <c r="R13" s="355">
        <f>SUM(R14-R15)</f>
        <v>0</v>
      </c>
      <c r="S13" s="356">
        <f>SUM(S14-S15)</f>
        <v>0</v>
      </c>
      <c r="T13" s="354">
        <f t="shared" si="18"/>
        <v>0</v>
      </c>
      <c r="U13" s="355">
        <f>SUM(U14-U15)</f>
        <v>0</v>
      </c>
      <c r="V13" s="355">
        <f>SUM(V14-V15)</f>
        <v>0</v>
      </c>
      <c r="W13" s="355">
        <f>SUM(W14-W15)</f>
        <v>0</v>
      </c>
      <c r="X13" s="356">
        <f>SUM(X14-X15)</f>
        <v>0</v>
      </c>
      <c r="Y13" s="357">
        <f t="shared" si="19"/>
        <v>0</v>
      </c>
      <c r="Z13" s="355">
        <f>SUM(Z14-Z15)</f>
        <v>0</v>
      </c>
      <c r="AA13" s="355">
        <f>SUM(AA14-AA15)</f>
        <v>0</v>
      </c>
      <c r="AB13" s="355">
        <f>SUM(AB14-AB15)</f>
        <v>0</v>
      </c>
      <c r="AC13" s="358">
        <f>SUM(AC14-AC15)</f>
        <v>0</v>
      </c>
    </row>
    <row r="14" spans="1:29" s="359" customFormat="1" ht="20.25" customHeight="1">
      <c r="B14" s="529"/>
      <c r="C14" s="360" t="s">
        <v>464</v>
      </c>
      <c r="D14" s="361">
        <f t="shared" ref="D14:D15" si="22">SUM(E14+J14+O14+T14+Y14)</f>
        <v>2</v>
      </c>
      <c r="E14" s="362">
        <f t="shared" si="21"/>
        <v>0</v>
      </c>
      <c r="F14" s="363"/>
      <c r="G14" s="363"/>
      <c r="H14" s="363"/>
      <c r="I14" s="364"/>
      <c r="J14" s="365">
        <f t="shared" si="16"/>
        <v>1</v>
      </c>
      <c r="K14" s="363"/>
      <c r="L14" s="363">
        <v>1</v>
      </c>
      <c r="M14" s="363"/>
      <c r="N14" s="361"/>
      <c r="O14" s="362">
        <f t="shared" si="17"/>
        <v>1</v>
      </c>
      <c r="P14" s="363"/>
      <c r="Q14" s="363"/>
      <c r="R14" s="363">
        <v>1</v>
      </c>
      <c r="S14" s="364"/>
      <c r="T14" s="362">
        <f t="shared" si="18"/>
        <v>0</v>
      </c>
      <c r="U14" s="363"/>
      <c r="V14" s="363"/>
      <c r="W14" s="363"/>
      <c r="X14" s="364"/>
      <c r="Y14" s="365">
        <f t="shared" si="19"/>
        <v>0</v>
      </c>
      <c r="Z14" s="363"/>
      <c r="AA14" s="363"/>
      <c r="AB14" s="363"/>
      <c r="AC14" s="366"/>
    </row>
    <row r="15" spans="1:29" s="359" customFormat="1" ht="20.25" customHeight="1">
      <c r="B15" s="543"/>
      <c r="C15" s="367" t="s">
        <v>465</v>
      </c>
      <c r="D15" s="368">
        <f t="shared" si="22"/>
        <v>2</v>
      </c>
      <c r="E15" s="369">
        <f t="shared" si="21"/>
        <v>0</v>
      </c>
      <c r="F15" s="370"/>
      <c r="G15" s="370"/>
      <c r="H15" s="370"/>
      <c r="I15" s="371"/>
      <c r="J15" s="372">
        <f t="shared" si="16"/>
        <v>1</v>
      </c>
      <c r="K15" s="370"/>
      <c r="L15" s="370">
        <v>1</v>
      </c>
      <c r="M15" s="370"/>
      <c r="N15" s="368"/>
      <c r="O15" s="369">
        <f t="shared" si="17"/>
        <v>1</v>
      </c>
      <c r="P15" s="370"/>
      <c r="Q15" s="370"/>
      <c r="R15" s="370">
        <v>1</v>
      </c>
      <c r="S15" s="371"/>
      <c r="T15" s="369">
        <f t="shared" si="18"/>
        <v>0</v>
      </c>
      <c r="U15" s="370"/>
      <c r="V15" s="370"/>
      <c r="W15" s="370"/>
      <c r="X15" s="371"/>
      <c r="Y15" s="372">
        <f t="shared" si="19"/>
        <v>0</v>
      </c>
      <c r="Z15" s="370"/>
      <c r="AA15" s="370"/>
      <c r="AB15" s="370"/>
      <c r="AC15" s="373"/>
    </row>
    <row r="16" spans="1:29" s="16" customFormat="1" ht="20.25" customHeight="1">
      <c r="B16" s="514" t="s">
        <v>419</v>
      </c>
      <c r="C16" s="199" t="s">
        <v>404</v>
      </c>
      <c r="D16" s="105">
        <f>SUM(E16+J16+O16+T16+Y16)</f>
        <v>0</v>
      </c>
      <c r="E16" s="53">
        <f t="shared" si="21"/>
        <v>0</v>
      </c>
      <c r="F16" s="106">
        <f>SUM(F17-F18)</f>
        <v>0</v>
      </c>
      <c r="G16" s="106">
        <f>SUM(G17-G18)</f>
        <v>0</v>
      </c>
      <c r="H16" s="106">
        <f>SUM(H17-H18)</f>
        <v>0</v>
      </c>
      <c r="I16" s="107">
        <f>SUM(I17-I18)</f>
        <v>0</v>
      </c>
      <c r="J16" s="54">
        <f t="shared" si="16"/>
        <v>0</v>
      </c>
      <c r="K16" s="106">
        <f>SUM(K17-K18)</f>
        <v>0</v>
      </c>
      <c r="L16" s="106">
        <f>SUM(L17-L18)</f>
        <v>0</v>
      </c>
      <c r="M16" s="106">
        <f>SUM(M17-M18)</f>
        <v>0</v>
      </c>
      <c r="N16" s="105">
        <f>SUM(N17-N18)</f>
        <v>0</v>
      </c>
      <c r="O16" s="53">
        <f t="shared" si="17"/>
        <v>0</v>
      </c>
      <c r="P16" s="106">
        <f>SUM(P17-P18)</f>
        <v>0</v>
      </c>
      <c r="Q16" s="106">
        <f>SUM(Q17-Q18)</f>
        <v>0</v>
      </c>
      <c r="R16" s="106">
        <f>SUM(R17-R18)</f>
        <v>0</v>
      </c>
      <c r="S16" s="107">
        <f>SUM(S17-S18)</f>
        <v>0</v>
      </c>
      <c r="T16" s="53">
        <f t="shared" ref="T16:T18" si="23">SUM(U16:X16)</f>
        <v>0</v>
      </c>
      <c r="U16" s="106">
        <f>SUM(U17-U18)</f>
        <v>0</v>
      </c>
      <c r="V16" s="106">
        <f>SUM(V17-V18)</f>
        <v>0</v>
      </c>
      <c r="W16" s="106">
        <f>SUM(W17-W18)</f>
        <v>0</v>
      </c>
      <c r="X16" s="107">
        <f>SUM(X17-X18)</f>
        <v>0</v>
      </c>
      <c r="Y16" s="54">
        <f t="shared" ref="Y16:Y18" si="24">SUM(Z16:AC16)</f>
        <v>0</v>
      </c>
      <c r="Z16" s="106">
        <f>SUM(Z17-Z18)</f>
        <v>0</v>
      </c>
      <c r="AA16" s="106">
        <f>SUM(AA17-AA18)</f>
        <v>0</v>
      </c>
      <c r="AB16" s="106">
        <f>SUM(AB17-AB18)</f>
        <v>0</v>
      </c>
      <c r="AC16" s="108">
        <f>SUM(AC17-AC18)</f>
        <v>0</v>
      </c>
    </row>
    <row r="17" spans="2:29" s="16" customFormat="1" ht="20.25" customHeight="1">
      <c r="B17" s="515"/>
      <c r="C17" s="360" t="s">
        <v>464</v>
      </c>
      <c r="D17" s="109">
        <f t="shared" ref="D17:D21" si="25">SUM(E17+J17+O17+T17+Y17)</f>
        <v>3</v>
      </c>
      <c r="E17" s="55">
        <f t="shared" si="21"/>
        <v>0</v>
      </c>
      <c r="F17" s="110"/>
      <c r="G17" s="110"/>
      <c r="H17" s="110"/>
      <c r="I17" s="111"/>
      <c r="J17" s="56">
        <f t="shared" si="16"/>
        <v>2</v>
      </c>
      <c r="K17" s="110"/>
      <c r="L17" s="110">
        <v>1</v>
      </c>
      <c r="M17" s="110">
        <v>1</v>
      </c>
      <c r="N17" s="109"/>
      <c r="O17" s="55">
        <f t="shared" si="17"/>
        <v>1</v>
      </c>
      <c r="P17" s="110"/>
      <c r="Q17" s="110"/>
      <c r="R17" s="110">
        <v>1</v>
      </c>
      <c r="S17" s="111"/>
      <c r="T17" s="55">
        <f t="shared" si="23"/>
        <v>0</v>
      </c>
      <c r="U17" s="110"/>
      <c r="V17" s="110"/>
      <c r="W17" s="110"/>
      <c r="X17" s="111"/>
      <c r="Y17" s="56">
        <f t="shared" si="24"/>
        <v>0</v>
      </c>
      <c r="Z17" s="110"/>
      <c r="AA17" s="110"/>
      <c r="AB17" s="110"/>
      <c r="AC17" s="112"/>
    </row>
    <row r="18" spans="2:29" s="16" customFormat="1" ht="20.25" customHeight="1">
      <c r="B18" s="544"/>
      <c r="C18" s="367" t="s">
        <v>465</v>
      </c>
      <c r="D18" s="113">
        <f t="shared" si="25"/>
        <v>3</v>
      </c>
      <c r="E18" s="57">
        <f t="shared" si="21"/>
        <v>0</v>
      </c>
      <c r="F18" s="114"/>
      <c r="G18" s="114"/>
      <c r="H18" s="114"/>
      <c r="I18" s="115"/>
      <c r="J18" s="58">
        <f t="shared" si="16"/>
        <v>2</v>
      </c>
      <c r="K18" s="114"/>
      <c r="L18" s="114">
        <v>1</v>
      </c>
      <c r="M18" s="114">
        <v>1</v>
      </c>
      <c r="N18" s="113"/>
      <c r="O18" s="57">
        <f t="shared" si="17"/>
        <v>1</v>
      </c>
      <c r="P18" s="114"/>
      <c r="Q18" s="114"/>
      <c r="R18" s="114">
        <v>1</v>
      </c>
      <c r="S18" s="115"/>
      <c r="T18" s="57">
        <f t="shared" si="23"/>
        <v>0</v>
      </c>
      <c r="U18" s="114"/>
      <c r="V18" s="114"/>
      <c r="W18" s="114"/>
      <c r="X18" s="115"/>
      <c r="Y18" s="58">
        <f t="shared" si="24"/>
        <v>0</v>
      </c>
      <c r="Z18" s="114"/>
      <c r="AA18" s="114"/>
      <c r="AB18" s="114"/>
      <c r="AC18" s="116"/>
    </row>
    <row r="19" spans="2:29" s="262" customFormat="1" ht="21" customHeight="1">
      <c r="B19" s="545" t="s">
        <v>424</v>
      </c>
      <c r="C19" s="199" t="s">
        <v>404</v>
      </c>
      <c r="D19" s="415">
        <f t="shared" si="25"/>
        <v>4</v>
      </c>
      <c r="E19" s="416">
        <f>SUM(F19:I19)</f>
        <v>0</v>
      </c>
      <c r="F19" s="417">
        <f>F20+F21</f>
        <v>0</v>
      </c>
      <c r="G19" s="417">
        <f>G20+G21</f>
        <v>0</v>
      </c>
      <c r="H19" s="417">
        <f>H20+H21</f>
        <v>0</v>
      </c>
      <c r="I19" s="418">
        <f>I20+I21</f>
        <v>0</v>
      </c>
      <c r="J19" s="419">
        <f>SUM(K19:N19)</f>
        <v>2</v>
      </c>
      <c r="K19" s="417">
        <f>K20+K21</f>
        <v>0</v>
      </c>
      <c r="L19" s="417">
        <f>L20+L21</f>
        <v>2</v>
      </c>
      <c r="M19" s="417">
        <f>M20+M21</f>
        <v>0</v>
      </c>
      <c r="N19" s="417">
        <f>N20+N21</f>
        <v>0</v>
      </c>
      <c r="O19" s="416">
        <f>SUM(P19:S19)</f>
        <v>2</v>
      </c>
      <c r="P19" s="417">
        <f>P20+P21</f>
        <v>0</v>
      </c>
      <c r="Q19" s="417">
        <f>Q20+Q21</f>
        <v>0</v>
      </c>
      <c r="R19" s="417">
        <f>R20+R21</f>
        <v>2</v>
      </c>
      <c r="S19" s="418">
        <f>S20+S21</f>
        <v>0</v>
      </c>
      <c r="T19" s="419">
        <f>SUM(U19:X19)</f>
        <v>0</v>
      </c>
      <c r="U19" s="417">
        <f>U20+U21</f>
        <v>0</v>
      </c>
      <c r="V19" s="417">
        <f>V20+V21</f>
        <v>0</v>
      </c>
      <c r="W19" s="417">
        <f>W20+W21</f>
        <v>0</v>
      </c>
      <c r="X19" s="417">
        <f>X20+X21</f>
        <v>0</v>
      </c>
      <c r="Y19" s="416">
        <f>SUM(Z19:AC19)</f>
        <v>0</v>
      </c>
      <c r="Z19" s="417">
        <f>Z20+Z21</f>
        <v>0</v>
      </c>
      <c r="AA19" s="417">
        <f>AA20+AA21</f>
        <v>0</v>
      </c>
      <c r="AB19" s="417">
        <f>AB20+AB21</f>
        <v>0</v>
      </c>
      <c r="AC19" s="420">
        <f>AC20+AC21</f>
        <v>0</v>
      </c>
    </row>
    <row r="20" spans="2:29" s="262" customFormat="1" ht="21" customHeight="1">
      <c r="B20" s="546"/>
      <c r="C20" s="407" t="s">
        <v>464</v>
      </c>
      <c r="D20" s="406">
        <f t="shared" si="25"/>
        <v>2</v>
      </c>
      <c r="E20" s="34">
        <f t="shared" ref="E20:E21" si="26">SUM(F20:I20)</f>
        <v>0</v>
      </c>
      <c r="F20" s="26"/>
      <c r="G20" s="26"/>
      <c r="H20" s="26"/>
      <c r="I20" s="35"/>
      <c r="J20" s="32">
        <f t="shared" ref="J20:J21" si="27">SUM(K20:N20)</f>
        <v>1</v>
      </c>
      <c r="K20" s="26"/>
      <c r="L20" s="26">
        <v>1</v>
      </c>
      <c r="M20" s="26"/>
      <c r="N20" s="30"/>
      <c r="O20" s="34">
        <f t="shared" ref="O20:O21" si="28">SUM(P20:S20)</f>
        <v>1</v>
      </c>
      <c r="P20" s="26"/>
      <c r="Q20" s="26"/>
      <c r="R20" s="26">
        <v>1</v>
      </c>
      <c r="S20" s="35"/>
      <c r="T20" s="32">
        <f t="shared" ref="T20:T21" si="29">SUM(U20:X20)</f>
        <v>0</v>
      </c>
      <c r="U20" s="26"/>
      <c r="V20" s="26"/>
      <c r="W20" s="26"/>
      <c r="X20" s="30"/>
      <c r="Y20" s="34">
        <f t="shared" ref="Y20:Y21" si="30">SUM(Z20:AC20)</f>
        <v>0</v>
      </c>
      <c r="Z20" s="26"/>
      <c r="AA20" s="26"/>
      <c r="AB20" s="26"/>
      <c r="AC20" s="27"/>
    </row>
    <row r="21" spans="2:29" s="262" customFormat="1" ht="21" customHeight="1">
      <c r="B21" s="547"/>
      <c r="C21" s="408" t="s">
        <v>465</v>
      </c>
      <c r="D21" s="409">
        <f t="shared" si="25"/>
        <v>2</v>
      </c>
      <c r="E21" s="83">
        <f t="shared" si="26"/>
        <v>0</v>
      </c>
      <c r="F21" s="84"/>
      <c r="G21" s="84"/>
      <c r="H21" s="84"/>
      <c r="I21" s="85"/>
      <c r="J21" s="86">
        <f t="shared" si="27"/>
        <v>1</v>
      </c>
      <c r="K21" s="84"/>
      <c r="L21" s="84">
        <v>1</v>
      </c>
      <c r="M21" s="84"/>
      <c r="N21" s="87"/>
      <c r="O21" s="83">
        <f t="shared" si="28"/>
        <v>1</v>
      </c>
      <c r="P21" s="84"/>
      <c r="Q21" s="84"/>
      <c r="R21" s="84">
        <v>1</v>
      </c>
      <c r="S21" s="85"/>
      <c r="T21" s="86">
        <f t="shared" si="29"/>
        <v>0</v>
      </c>
      <c r="U21" s="84"/>
      <c r="V21" s="84"/>
      <c r="W21" s="84"/>
      <c r="X21" s="87"/>
      <c r="Y21" s="83">
        <f t="shared" si="30"/>
        <v>0</v>
      </c>
      <c r="Z21" s="84"/>
      <c r="AA21" s="84"/>
      <c r="AB21" s="84"/>
      <c r="AC21" s="95"/>
    </row>
    <row r="22" spans="2:29" s="16" customFormat="1" ht="20.25" customHeight="1">
      <c r="B22" s="514" t="s">
        <v>316</v>
      </c>
      <c r="C22" s="199" t="s">
        <v>404</v>
      </c>
      <c r="D22" s="105">
        <f>SUM(E22+J22+O22+T22+Y22)</f>
        <v>0</v>
      </c>
      <c r="E22" s="53">
        <f t="shared" ref="E22:E24" si="31">SUM(F22:I22)</f>
        <v>0</v>
      </c>
      <c r="F22" s="106">
        <f>SUM(F23-F24)</f>
        <v>0</v>
      </c>
      <c r="G22" s="106">
        <f>SUM(G23-G24)</f>
        <v>0</v>
      </c>
      <c r="H22" s="106">
        <f>SUM(H23-H24)</f>
        <v>0</v>
      </c>
      <c r="I22" s="107">
        <f>SUM(I23-I24)</f>
        <v>0</v>
      </c>
      <c r="J22" s="54">
        <f t="shared" ref="J22:J36" si="32">SUM(K22:N22)</f>
        <v>0</v>
      </c>
      <c r="K22" s="106">
        <f>SUM(K23-K24)</f>
        <v>0</v>
      </c>
      <c r="L22" s="106">
        <f>SUM(L23-L24)</f>
        <v>0</v>
      </c>
      <c r="M22" s="106">
        <f>SUM(M23-M24)</f>
        <v>0</v>
      </c>
      <c r="N22" s="105">
        <f>SUM(N23-N24)</f>
        <v>0</v>
      </c>
      <c r="O22" s="53">
        <f t="shared" ref="O22:O36" si="33">SUM(P22:S22)</f>
        <v>0</v>
      </c>
      <c r="P22" s="106">
        <f>SUM(P23-P24)</f>
        <v>0</v>
      </c>
      <c r="Q22" s="106">
        <f>SUM(Q23-Q24)</f>
        <v>0</v>
      </c>
      <c r="R22" s="106">
        <f>SUM(R23-R24)</f>
        <v>0</v>
      </c>
      <c r="S22" s="107">
        <f>SUM(S23-S24)</f>
        <v>0</v>
      </c>
      <c r="T22" s="53">
        <f t="shared" ref="T22:T25" si="34">SUM(U22:X22)</f>
        <v>0</v>
      </c>
      <c r="U22" s="106">
        <f>SUM(U23-U24)</f>
        <v>0</v>
      </c>
      <c r="V22" s="106">
        <f>SUM(V23-V24)</f>
        <v>0</v>
      </c>
      <c r="W22" s="106">
        <f>SUM(W23-W24)</f>
        <v>0</v>
      </c>
      <c r="X22" s="107">
        <f>SUM(X23-X24)</f>
        <v>0</v>
      </c>
      <c r="Y22" s="54">
        <f t="shared" ref="Y22:Y27" si="35">SUM(Z22:AC22)</f>
        <v>0</v>
      </c>
      <c r="Z22" s="106">
        <f>SUM(Z23-Z24)</f>
        <v>0</v>
      </c>
      <c r="AA22" s="106">
        <f>SUM(AA23-AA24)</f>
        <v>0</v>
      </c>
      <c r="AB22" s="106">
        <f>SUM(AB23-AB24)</f>
        <v>0</v>
      </c>
      <c r="AC22" s="108">
        <f>SUM(AC23-AC24)</f>
        <v>0</v>
      </c>
    </row>
    <row r="23" spans="2:29" s="16" customFormat="1" ht="20.25" customHeight="1">
      <c r="B23" s="515"/>
      <c r="C23" s="360" t="s">
        <v>464</v>
      </c>
      <c r="D23" s="109">
        <f t="shared" ref="D23:D24" si="36">SUM(E23+J23+O23+T23+Y23)</f>
        <v>3</v>
      </c>
      <c r="E23" s="55">
        <f t="shared" si="31"/>
        <v>0</v>
      </c>
      <c r="F23" s="110"/>
      <c r="G23" s="110"/>
      <c r="H23" s="110"/>
      <c r="I23" s="111"/>
      <c r="J23" s="56">
        <f t="shared" si="32"/>
        <v>1</v>
      </c>
      <c r="K23" s="110"/>
      <c r="L23" s="110">
        <v>1</v>
      </c>
      <c r="M23" s="110"/>
      <c r="N23" s="109"/>
      <c r="O23" s="55">
        <f t="shared" si="33"/>
        <v>1</v>
      </c>
      <c r="P23" s="110"/>
      <c r="Q23" s="110">
        <v>1</v>
      </c>
      <c r="R23" s="110"/>
      <c r="S23" s="111"/>
      <c r="T23" s="55">
        <f t="shared" si="34"/>
        <v>1</v>
      </c>
      <c r="U23" s="110"/>
      <c r="V23" s="110"/>
      <c r="W23" s="110">
        <v>1</v>
      </c>
      <c r="X23" s="111"/>
      <c r="Y23" s="56">
        <f t="shared" si="35"/>
        <v>0</v>
      </c>
      <c r="Z23" s="110"/>
      <c r="AA23" s="110"/>
      <c r="AB23" s="110"/>
      <c r="AC23" s="112"/>
    </row>
    <row r="24" spans="2:29" s="16" customFormat="1" ht="20.25" customHeight="1">
      <c r="B24" s="516"/>
      <c r="C24" s="367" t="s">
        <v>465</v>
      </c>
      <c r="D24" s="113">
        <f t="shared" si="36"/>
        <v>3</v>
      </c>
      <c r="E24" s="57">
        <f t="shared" si="31"/>
        <v>0</v>
      </c>
      <c r="F24" s="114"/>
      <c r="G24" s="114"/>
      <c r="H24" s="114"/>
      <c r="I24" s="115"/>
      <c r="J24" s="58">
        <f t="shared" si="32"/>
        <v>1</v>
      </c>
      <c r="K24" s="114"/>
      <c r="L24" s="114">
        <v>1</v>
      </c>
      <c r="M24" s="114"/>
      <c r="N24" s="113"/>
      <c r="O24" s="57">
        <f t="shared" si="33"/>
        <v>1</v>
      </c>
      <c r="P24" s="114"/>
      <c r="Q24" s="114">
        <v>1</v>
      </c>
      <c r="R24" s="114"/>
      <c r="S24" s="115"/>
      <c r="T24" s="57">
        <f t="shared" si="34"/>
        <v>1</v>
      </c>
      <c r="U24" s="114"/>
      <c r="V24" s="114"/>
      <c r="W24" s="114">
        <v>1</v>
      </c>
      <c r="X24" s="115"/>
      <c r="Y24" s="58">
        <f t="shared" si="35"/>
        <v>0</v>
      </c>
      <c r="Z24" s="114"/>
      <c r="AA24" s="114"/>
      <c r="AB24" s="114"/>
      <c r="AC24" s="116"/>
    </row>
    <row r="25" spans="2:29" s="16" customFormat="1" ht="20.25" customHeight="1">
      <c r="B25" s="526" t="s">
        <v>445</v>
      </c>
      <c r="C25" s="24" t="s">
        <v>446</v>
      </c>
      <c r="D25" s="117">
        <f>SUM(E25+J25+O25+T25+Y25)</f>
        <v>0</v>
      </c>
      <c r="E25" s="59">
        <f t="shared" ref="E25:E27" si="37">SUM(F25:I25)</f>
        <v>0</v>
      </c>
      <c r="F25" s="118">
        <f>SUM(F26-F27)</f>
        <v>0</v>
      </c>
      <c r="G25" s="118">
        <f>SUM(G26-G27)</f>
        <v>0</v>
      </c>
      <c r="H25" s="118">
        <f>SUM(H26-H27)</f>
        <v>0</v>
      </c>
      <c r="I25" s="119">
        <f>SUM(I26-I27)</f>
        <v>0</v>
      </c>
      <c r="J25" s="60">
        <f t="shared" si="32"/>
        <v>0</v>
      </c>
      <c r="K25" s="118">
        <f>SUM(K26-K27)</f>
        <v>0</v>
      </c>
      <c r="L25" s="118">
        <f>SUM(L26-L27)</f>
        <v>0</v>
      </c>
      <c r="M25" s="118">
        <f>SUM(M26-M27)</f>
        <v>0</v>
      </c>
      <c r="N25" s="117">
        <f>SUM(N26-N27)</f>
        <v>0</v>
      </c>
      <c r="O25" s="59">
        <f t="shared" si="33"/>
        <v>0</v>
      </c>
      <c r="P25" s="118">
        <f>SUM(P26-P27)</f>
        <v>0</v>
      </c>
      <c r="Q25" s="118">
        <f>SUM(Q26-Q27)</f>
        <v>0</v>
      </c>
      <c r="R25" s="118">
        <f>SUM(R26-R27)</f>
        <v>0</v>
      </c>
      <c r="S25" s="119">
        <f>SUM(S26-S27)</f>
        <v>0</v>
      </c>
      <c r="T25" s="59">
        <f t="shared" si="34"/>
        <v>0</v>
      </c>
      <c r="U25" s="118">
        <f>SUM(U26-U27)</f>
        <v>0</v>
      </c>
      <c r="V25" s="118">
        <f>SUM(V26-V27)</f>
        <v>0</v>
      </c>
      <c r="W25" s="118">
        <f>SUM(W26-W27)</f>
        <v>0</v>
      </c>
      <c r="X25" s="119">
        <f>SUM(X26-X27)</f>
        <v>0</v>
      </c>
      <c r="Y25" s="60">
        <f t="shared" si="35"/>
        <v>0</v>
      </c>
      <c r="Z25" s="118">
        <f>SUM(Z26-Z27)</f>
        <v>0</v>
      </c>
      <c r="AA25" s="118">
        <f>SUM(AA26-AA27)</f>
        <v>0</v>
      </c>
      <c r="AB25" s="118">
        <f>SUM(AB26-AB27)</f>
        <v>0</v>
      </c>
      <c r="AC25" s="120">
        <f>SUM(AC26-AC27)</f>
        <v>0</v>
      </c>
    </row>
    <row r="26" spans="2:29" s="16" customFormat="1" ht="20.25" customHeight="1">
      <c r="B26" s="515"/>
      <c r="C26" s="22" t="s">
        <v>447</v>
      </c>
      <c r="D26" s="109">
        <v>3</v>
      </c>
      <c r="E26" s="55">
        <f t="shared" si="37"/>
        <v>0</v>
      </c>
      <c r="F26" s="110"/>
      <c r="G26" s="110"/>
      <c r="H26" s="110"/>
      <c r="I26" s="111"/>
      <c r="J26" s="56">
        <v>2</v>
      </c>
      <c r="K26" s="110"/>
      <c r="L26" s="110">
        <v>1</v>
      </c>
      <c r="M26" s="110">
        <v>1</v>
      </c>
      <c r="N26" s="109"/>
      <c r="O26" s="55">
        <f t="shared" si="33"/>
        <v>0</v>
      </c>
      <c r="P26" s="110"/>
      <c r="Q26" s="110"/>
      <c r="R26" s="110"/>
      <c r="S26" s="111"/>
      <c r="T26" s="55">
        <v>1</v>
      </c>
      <c r="U26" s="110"/>
      <c r="V26" s="110"/>
      <c r="W26" s="110">
        <v>1</v>
      </c>
      <c r="X26" s="111"/>
      <c r="Y26" s="56">
        <f t="shared" si="35"/>
        <v>0</v>
      </c>
      <c r="Z26" s="110"/>
      <c r="AA26" s="110"/>
      <c r="AB26" s="110"/>
      <c r="AC26" s="112"/>
    </row>
    <row r="27" spans="2:29" s="16" customFormat="1" ht="20.25" customHeight="1">
      <c r="B27" s="544"/>
      <c r="C27" s="23" t="s">
        <v>448</v>
      </c>
      <c r="D27" s="121">
        <v>3</v>
      </c>
      <c r="E27" s="61">
        <f t="shared" si="37"/>
        <v>0</v>
      </c>
      <c r="F27" s="122"/>
      <c r="G27" s="122"/>
      <c r="H27" s="122"/>
      <c r="I27" s="123"/>
      <c r="J27" s="62">
        <v>2</v>
      </c>
      <c r="K27" s="122"/>
      <c r="L27" s="122">
        <v>1</v>
      </c>
      <c r="M27" s="122">
        <v>1</v>
      </c>
      <c r="N27" s="121"/>
      <c r="O27" s="61">
        <f t="shared" si="33"/>
        <v>0</v>
      </c>
      <c r="P27" s="122"/>
      <c r="Q27" s="122"/>
      <c r="R27" s="122"/>
      <c r="S27" s="123"/>
      <c r="T27" s="61">
        <v>1</v>
      </c>
      <c r="U27" s="122"/>
      <c r="V27" s="122"/>
      <c r="W27" s="122">
        <v>1</v>
      </c>
      <c r="X27" s="123"/>
      <c r="Y27" s="62">
        <f t="shared" si="35"/>
        <v>0</v>
      </c>
      <c r="Z27" s="122"/>
      <c r="AA27" s="122"/>
      <c r="AB27" s="122"/>
      <c r="AC27" s="124"/>
    </row>
    <row r="28" spans="2:29" s="16" customFormat="1" ht="20.25" customHeight="1">
      <c r="B28" s="514" t="s">
        <v>307</v>
      </c>
      <c r="C28" s="24" t="s">
        <v>315</v>
      </c>
      <c r="D28" s="117">
        <f>SUM(E28+J28+O28+T28+Y28)</f>
        <v>0</v>
      </c>
      <c r="E28" s="59">
        <f t="shared" ref="E28:E36" si="38">SUM(F28:I28)</f>
        <v>0</v>
      </c>
      <c r="F28" s="118">
        <f>SUM(F29-F30)</f>
        <v>0</v>
      </c>
      <c r="G28" s="118">
        <f>SUM(G29-G30)</f>
        <v>0</v>
      </c>
      <c r="H28" s="118">
        <f>SUM(H29-H30)</f>
        <v>0</v>
      </c>
      <c r="I28" s="119">
        <f>SUM(I29-I30)</f>
        <v>0</v>
      </c>
      <c r="J28" s="60">
        <f t="shared" si="32"/>
        <v>0</v>
      </c>
      <c r="K28" s="118">
        <f>SUM(K29-K30)</f>
        <v>0</v>
      </c>
      <c r="L28" s="118">
        <f>SUM(L29-L30)</f>
        <v>0</v>
      </c>
      <c r="M28" s="118">
        <f>SUM(M29-M30)</f>
        <v>0</v>
      </c>
      <c r="N28" s="117">
        <f>SUM(N29-N30)</f>
        <v>0</v>
      </c>
      <c r="O28" s="59">
        <f t="shared" si="33"/>
        <v>0</v>
      </c>
      <c r="P28" s="118">
        <f>SUM(P29-P30)</f>
        <v>0</v>
      </c>
      <c r="Q28" s="118">
        <f>SUM(Q29-Q30)</f>
        <v>0</v>
      </c>
      <c r="R28" s="118">
        <f>SUM(R29-R30)</f>
        <v>0</v>
      </c>
      <c r="S28" s="119">
        <f>SUM(S29-S30)</f>
        <v>0</v>
      </c>
      <c r="T28" s="59">
        <f t="shared" ref="T28:T36" si="39">SUM(U28:X28)</f>
        <v>0</v>
      </c>
      <c r="U28" s="118">
        <f>SUM(U29-U30)</f>
        <v>0</v>
      </c>
      <c r="V28" s="118">
        <f>SUM(V29-V30)</f>
        <v>0</v>
      </c>
      <c r="W28" s="118">
        <f>SUM(W29-W30)</f>
        <v>0</v>
      </c>
      <c r="X28" s="119">
        <f>SUM(X29-X30)</f>
        <v>0</v>
      </c>
      <c r="Y28" s="60">
        <f t="shared" ref="Y28:Y36" si="40">SUM(Z28:AC28)</f>
        <v>0</v>
      </c>
      <c r="Z28" s="118">
        <f>SUM(Z29-Z30)</f>
        <v>0</v>
      </c>
      <c r="AA28" s="118">
        <f>SUM(AA29-AA30)</f>
        <v>0</v>
      </c>
      <c r="AB28" s="118">
        <f>SUM(AB29-AB30)</f>
        <v>0</v>
      </c>
      <c r="AC28" s="120">
        <f>SUM(AC29-AC30)</f>
        <v>0</v>
      </c>
    </row>
    <row r="29" spans="2:29" s="16" customFormat="1" ht="20.25" customHeight="1">
      <c r="B29" s="515"/>
      <c r="C29" s="22" t="s">
        <v>94</v>
      </c>
      <c r="D29" s="109">
        <f t="shared" ref="D29:D30" si="41">SUM(E29+J29+O29+T29+Y29)</f>
        <v>2</v>
      </c>
      <c r="E29" s="55">
        <f t="shared" si="38"/>
        <v>0</v>
      </c>
      <c r="F29" s="110"/>
      <c r="G29" s="110"/>
      <c r="H29" s="110"/>
      <c r="I29" s="111"/>
      <c r="J29" s="56">
        <f t="shared" si="32"/>
        <v>1</v>
      </c>
      <c r="K29" s="110"/>
      <c r="L29" s="110">
        <v>1</v>
      </c>
      <c r="M29" s="110"/>
      <c r="N29" s="109"/>
      <c r="O29" s="55">
        <f t="shared" si="33"/>
        <v>1</v>
      </c>
      <c r="P29" s="110"/>
      <c r="Q29" s="110"/>
      <c r="R29" s="110">
        <v>1</v>
      </c>
      <c r="S29" s="111"/>
      <c r="T29" s="55">
        <f t="shared" si="39"/>
        <v>0</v>
      </c>
      <c r="U29" s="110"/>
      <c r="V29" s="110"/>
      <c r="W29" s="110"/>
      <c r="X29" s="111"/>
      <c r="Y29" s="56">
        <f t="shared" si="40"/>
        <v>0</v>
      </c>
      <c r="Z29" s="110"/>
      <c r="AA29" s="110"/>
      <c r="AB29" s="110"/>
      <c r="AC29" s="112"/>
    </row>
    <row r="30" spans="2:29" s="16" customFormat="1" ht="20.25" customHeight="1">
      <c r="B30" s="516"/>
      <c r="C30" s="23" t="s">
        <v>83</v>
      </c>
      <c r="D30" s="121">
        <f t="shared" si="41"/>
        <v>2</v>
      </c>
      <c r="E30" s="61">
        <f t="shared" si="38"/>
        <v>0</v>
      </c>
      <c r="F30" s="122"/>
      <c r="G30" s="122"/>
      <c r="H30" s="122"/>
      <c r="I30" s="123"/>
      <c r="J30" s="62">
        <f t="shared" si="32"/>
        <v>1</v>
      </c>
      <c r="K30" s="122"/>
      <c r="L30" s="122">
        <v>1</v>
      </c>
      <c r="M30" s="122"/>
      <c r="N30" s="121"/>
      <c r="O30" s="61">
        <f t="shared" si="33"/>
        <v>1</v>
      </c>
      <c r="P30" s="122"/>
      <c r="Q30" s="122"/>
      <c r="R30" s="122">
        <v>1</v>
      </c>
      <c r="S30" s="123"/>
      <c r="T30" s="61">
        <f t="shared" si="39"/>
        <v>0</v>
      </c>
      <c r="U30" s="122"/>
      <c r="V30" s="122"/>
      <c r="W30" s="122"/>
      <c r="X30" s="123"/>
      <c r="Y30" s="62">
        <f t="shared" si="40"/>
        <v>0</v>
      </c>
      <c r="Z30" s="122"/>
      <c r="AA30" s="122"/>
      <c r="AB30" s="122"/>
      <c r="AC30" s="124"/>
    </row>
    <row r="31" spans="2:29" s="16" customFormat="1" ht="20.25" customHeight="1">
      <c r="B31" s="514" t="s">
        <v>436</v>
      </c>
      <c r="C31" s="199" t="s">
        <v>437</v>
      </c>
      <c r="D31" s="105">
        <f>SUM(E31+J31+O31+T31+Y31)</f>
        <v>1</v>
      </c>
      <c r="E31" s="53">
        <f t="shared" ref="E31:E33" si="42">SUM(F31:I31)</f>
        <v>0</v>
      </c>
      <c r="F31" s="106">
        <f>SUM(F32-F33)</f>
        <v>0</v>
      </c>
      <c r="G31" s="106">
        <f>SUM(G32-G33)</f>
        <v>0</v>
      </c>
      <c r="H31" s="106">
        <f>SUM(H32-H33)</f>
        <v>0</v>
      </c>
      <c r="I31" s="107">
        <f>SUM(I32-I33)</f>
        <v>0</v>
      </c>
      <c r="J31" s="54">
        <f t="shared" si="32"/>
        <v>1</v>
      </c>
      <c r="K31" s="106">
        <f>SUM(K32-K33)</f>
        <v>0</v>
      </c>
      <c r="L31" s="106">
        <f>SUM(L32-L33)</f>
        <v>1</v>
      </c>
      <c r="M31" s="106">
        <f>SUM(M32-M33)</f>
        <v>0</v>
      </c>
      <c r="N31" s="105">
        <f>SUM(N32-N33)</f>
        <v>0</v>
      </c>
      <c r="O31" s="53">
        <f t="shared" si="33"/>
        <v>0</v>
      </c>
      <c r="P31" s="106">
        <f>SUM(P32-P33)</f>
        <v>0</v>
      </c>
      <c r="Q31" s="106">
        <f>SUM(Q32-Q33)</f>
        <v>0</v>
      </c>
      <c r="R31" s="106">
        <f>SUM(R32-R33)</f>
        <v>0</v>
      </c>
      <c r="S31" s="107">
        <f>SUM(S32-S33)</f>
        <v>0</v>
      </c>
      <c r="T31" s="53">
        <f t="shared" si="39"/>
        <v>0</v>
      </c>
      <c r="U31" s="106">
        <f>SUM(U32-U33)</f>
        <v>0</v>
      </c>
      <c r="V31" s="106">
        <f>SUM(V32-V33)</f>
        <v>0</v>
      </c>
      <c r="W31" s="106">
        <f>SUM(W32-W33)</f>
        <v>0</v>
      </c>
      <c r="X31" s="107">
        <f>SUM(X32-X33)</f>
        <v>0</v>
      </c>
      <c r="Y31" s="54">
        <f t="shared" si="40"/>
        <v>0</v>
      </c>
      <c r="Z31" s="106">
        <f>SUM(Z32-Z33)</f>
        <v>0</v>
      </c>
      <c r="AA31" s="106">
        <f>SUM(AA32-AA33)</f>
        <v>0</v>
      </c>
      <c r="AB31" s="106">
        <f>SUM(AB32-AB33)</f>
        <v>0</v>
      </c>
      <c r="AC31" s="108">
        <f>SUM(AC32-AC33)</f>
        <v>0</v>
      </c>
    </row>
    <row r="32" spans="2:29" s="16" customFormat="1" ht="20.25" customHeight="1">
      <c r="B32" s="515"/>
      <c r="C32" s="22" t="s">
        <v>438</v>
      </c>
      <c r="D32" s="109">
        <f t="shared" ref="D32:D33" si="43">SUM(E32+J32+O32+T32+Y32)</f>
        <v>4</v>
      </c>
      <c r="E32" s="55">
        <f t="shared" si="42"/>
        <v>0</v>
      </c>
      <c r="F32" s="110"/>
      <c r="G32" s="110"/>
      <c r="H32" s="110"/>
      <c r="I32" s="111"/>
      <c r="J32" s="56">
        <f t="shared" si="32"/>
        <v>3</v>
      </c>
      <c r="K32" s="110"/>
      <c r="L32" s="110">
        <v>3</v>
      </c>
      <c r="M32" s="110"/>
      <c r="N32" s="109"/>
      <c r="O32" s="55">
        <f t="shared" si="33"/>
        <v>1</v>
      </c>
      <c r="P32" s="110"/>
      <c r="Q32" s="110"/>
      <c r="R32" s="110">
        <v>1</v>
      </c>
      <c r="S32" s="111"/>
      <c r="T32" s="55">
        <f t="shared" si="39"/>
        <v>0</v>
      </c>
      <c r="U32" s="110"/>
      <c r="V32" s="110"/>
      <c r="W32" s="110"/>
      <c r="X32" s="111"/>
      <c r="Y32" s="56">
        <f t="shared" si="40"/>
        <v>0</v>
      </c>
      <c r="Z32" s="110"/>
      <c r="AA32" s="110"/>
      <c r="AB32" s="110"/>
      <c r="AC32" s="112"/>
    </row>
    <row r="33" spans="2:29" s="16" customFormat="1" ht="20.25" customHeight="1">
      <c r="B33" s="516"/>
      <c r="C33" s="23" t="s">
        <v>439</v>
      </c>
      <c r="D33" s="113">
        <f t="shared" si="43"/>
        <v>3</v>
      </c>
      <c r="E33" s="57">
        <f t="shared" si="42"/>
        <v>0</v>
      </c>
      <c r="F33" s="114"/>
      <c r="G33" s="114"/>
      <c r="H33" s="114"/>
      <c r="I33" s="115"/>
      <c r="J33" s="58">
        <f t="shared" si="32"/>
        <v>2</v>
      </c>
      <c r="K33" s="114"/>
      <c r="L33" s="114">
        <v>2</v>
      </c>
      <c r="M33" s="114"/>
      <c r="N33" s="113"/>
      <c r="O33" s="57">
        <f t="shared" si="33"/>
        <v>1</v>
      </c>
      <c r="P33" s="114"/>
      <c r="Q33" s="114"/>
      <c r="R33" s="114">
        <v>1</v>
      </c>
      <c r="S33" s="115"/>
      <c r="T33" s="57">
        <f t="shared" si="39"/>
        <v>0</v>
      </c>
      <c r="U33" s="114"/>
      <c r="V33" s="114"/>
      <c r="W33" s="114"/>
      <c r="X33" s="115"/>
      <c r="Y33" s="58">
        <f t="shared" si="40"/>
        <v>0</v>
      </c>
      <c r="Z33" s="114"/>
      <c r="AA33" s="114"/>
      <c r="AB33" s="114"/>
      <c r="AC33" s="116"/>
    </row>
    <row r="34" spans="2:29" s="359" customFormat="1" ht="20.25" customHeight="1">
      <c r="B34" s="528" t="s">
        <v>374</v>
      </c>
      <c r="C34" s="352" t="s">
        <v>363</v>
      </c>
      <c r="D34" s="353">
        <f>SUM(E34+J34+O34+T34+Y34)</f>
        <v>0</v>
      </c>
      <c r="E34" s="354">
        <f t="shared" si="38"/>
        <v>0</v>
      </c>
      <c r="F34" s="355">
        <f>SUM(F35-F36)</f>
        <v>0</v>
      </c>
      <c r="G34" s="355">
        <f>SUM(G35-G36)</f>
        <v>0</v>
      </c>
      <c r="H34" s="355">
        <f>SUM(H35-H36)</f>
        <v>0</v>
      </c>
      <c r="I34" s="356">
        <f>SUM(I35-I36)</f>
        <v>0</v>
      </c>
      <c r="J34" s="357">
        <f t="shared" si="32"/>
        <v>0</v>
      </c>
      <c r="K34" s="355">
        <f>SUM(K35-K36)</f>
        <v>0</v>
      </c>
      <c r="L34" s="355">
        <f>SUM(L35-L36)</f>
        <v>0</v>
      </c>
      <c r="M34" s="355">
        <f>SUM(M35-M36)</f>
        <v>0</v>
      </c>
      <c r="N34" s="353">
        <f>SUM(N35-N36)</f>
        <v>0</v>
      </c>
      <c r="O34" s="354">
        <f t="shared" si="33"/>
        <v>0</v>
      </c>
      <c r="P34" s="355">
        <f>SUM(P35-P36)</f>
        <v>0</v>
      </c>
      <c r="Q34" s="355">
        <f>SUM(Q35-Q36)</f>
        <v>0</v>
      </c>
      <c r="R34" s="355">
        <f>SUM(R35-R36)</f>
        <v>0</v>
      </c>
      <c r="S34" s="356">
        <f>SUM(S35-S36)</f>
        <v>0</v>
      </c>
      <c r="T34" s="354">
        <f t="shared" si="39"/>
        <v>0</v>
      </c>
      <c r="U34" s="355">
        <f>SUM(U35-U36)</f>
        <v>0</v>
      </c>
      <c r="V34" s="355">
        <f>SUM(V35-V36)</f>
        <v>0</v>
      </c>
      <c r="W34" s="355">
        <f>SUM(W35-W36)</f>
        <v>0</v>
      </c>
      <c r="X34" s="356">
        <f>SUM(X35-X36)</f>
        <v>0</v>
      </c>
      <c r="Y34" s="357">
        <f t="shared" si="40"/>
        <v>0</v>
      </c>
      <c r="Z34" s="355">
        <f>SUM(Z35-Z36)</f>
        <v>0</v>
      </c>
      <c r="AA34" s="355">
        <f>SUM(AA35-AA36)</f>
        <v>0</v>
      </c>
      <c r="AB34" s="355">
        <f>SUM(AB35-AB36)</f>
        <v>0</v>
      </c>
      <c r="AC34" s="358">
        <f>SUM(AC35-AC36)</f>
        <v>0</v>
      </c>
    </row>
    <row r="35" spans="2:29" s="359" customFormat="1" ht="20.25" customHeight="1">
      <c r="B35" s="529"/>
      <c r="C35" s="360" t="s">
        <v>364</v>
      </c>
      <c r="D35" s="361">
        <f t="shared" ref="D35:D36" si="44">SUM(E35+J35+O35+T35+Y35)</f>
        <v>2</v>
      </c>
      <c r="E35" s="362">
        <f t="shared" si="38"/>
        <v>0</v>
      </c>
      <c r="F35" s="363"/>
      <c r="G35" s="363"/>
      <c r="H35" s="363"/>
      <c r="I35" s="364"/>
      <c r="J35" s="365">
        <f t="shared" si="32"/>
        <v>1</v>
      </c>
      <c r="K35" s="363"/>
      <c r="L35" s="363">
        <v>1</v>
      </c>
      <c r="M35" s="363"/>
      <c r="N35" s="361">
        <v>0</v>
      </c>
      <c r="O35" s="362">
        <f t="shared" si="33"/>
        <v>0</v>
      </c>
      <c r="P35" s="363"/>
      <c r="Q35" s="363"/>
      <c r="R35" s="363"/>
      <c r="S35" s="364"/>
      <c r="T35" s="362">
        <f t="shared" si="39"/>
        <v>1</v>
      </c>
      <c r="U35" s="363"/>
      <c r="V35" s="363"/>
      <c r="W35" s="363">
        <v>1</v>
      </c>
      <c r="X35" s="364"/>
      <c r="Y35" s="365">
        <f t="shared" si="40"/>
        <v>0</v>
      </c>
      <c r="Z35" s="363"/>
      <c r="AA35" s="363"/>
      <c r="AB35" s="363"/>
      <c r="AC35" s="366"/>
    </row>
    <row r="36" spans="2:29" s="359" customFormat="1" ht="20.25" customHeight="1">
      <c r="B36" s="530"/>
      <c r="C36" s="367" t="s">
        <v>365</v>
      </c>
      <c r="D36" s="368">
        <f t="shared" si="44"/>
        <v>2</v>
      </c>
      <c r="E36" s="369">
        <f t="shared" si="38"/>
        <v>0</v>
      </c>
      <c r="F36" s="370"/>
      <c r="G36" s="370"/>
      <c r="H36" s="370"/>
      <c r="I36" s="371"/>
      <c r="J36" s="372">
        <f t="shared" si="32"/>
        <v>1</v>
      </c>
      <c r="K36" s="370"/>
      <c r="L36" s="370">
        <v>1</v>
      </c>
      <c r="M36" s="370"/>
      <c r="N36" s="368">
        <v>0</v>
      </c>
      <c r="O36" s="369">
        <f t="shared" si="33"/>
        <v>0</v>
      </c>
      <c r="P36" s="370"/>
      <c r="Q36" s="370"/>
      <c r="R36" s="370"/>
      <c r="S36" s="371"/>
      <c r="T36" s="369">
        <f t="shared" si="39"/>
        <v>1</v>
      </c>
      <c r="U36" s="370"/>
      <c r="V36" s="370"/>
      <c r="W36" s="370">
        <v>1</v>
      </c>
      <c r="X36" s="371"/>
      <c r="Y36" s="372">
        <f t="shared" si="40"/>
        <v>0</v>
      </c>
      <c r="Z36" s="370"/>
      <c r="AA36" s="370"/>
      <c r="AB36" s="370"/>
      <c r="AC36" s="373"/>
    </row>
    <row r="37" spans="2:29" s="16" customFormat="1" ht="20.25" customHeight="1">
      <c r="B37" s="514" t="s">
        <v>310</v>
      </c>
      <c r="C37" s="24" t="s">
        <v>315</v>
      </c>
      <c r="D37" s="117">
        <f>SUM(E37+J37+O37+T37+Y37)</f>
        <v>0</v>
      </c>
      <c r="E37" s="59">
        <f t="shared" ref="E37:E54" si="45">SUM(F37:I37)</f>
        <v>0</v>
      </c>
      <c r="F37" s="118">
        <f>SUM(F38-F39)</f>
        <v>0</v>
      </c>
      <c r="G37" s="118">
        <f>SUM(G38-G39)</f>
        <v>0</v>
      </c>
      <c r="H37" s="118">
        <f>SUM(H38-H39)</f>
        <v>0</v>
      </c>
      <c r="I37" s="119">
        <f>SUM(I38-I39)</f>
        <v>0</v>
      </c>
      <c r="J37" s="60">
        <f t="shared" ref="J37:J54" si="46">SUM(K37:N37)</f>
        <v>0</v>
      </c>
      <c r="K37" s="118">
        <f>SUM(K38-K39)</f>
        <v>0</v>
      </c>
      <c r="L37" s="118">
        <f>SUM(L38-L39)</f>
        <v>0</v>
      </c>
      <c r="M37" s="118">
        <f>SUM(M38-M39)</f>
        <v>0</v>
      </c>
      <c r="N37" s="117">
        <f>SUM(N38-N39)</f>
        <v>0</v>
      </c>
      <c r="O37" s="59">
        <f t="shared" ref="O37:O54" si="47">SUM(P37:S37)</f>
        <v>0</v>
      </c>
      <c r="P37" s="118">
        <f>SUM(P38-P39)</f>
        <v>0</v>
      </c>
      <c r="Q37" s="118">
        <f>SUM(Q38-Q39)</f>
        <v>0</v>
      </c>
      <c r="R37" s="118">
        <f>SUM(R38-R39)</f>
        <v>0</v>
      </c>
      <c r="S37" s="119">
        <f>SUM(S38-S39)</f>
        <v>0</v>
      </c>
      <c r="T37" s="59">
        <f t="shared" ref="T37:T54" si="48">SUM(U37:X37)</f>
        <v>0</v>
      </c>
      <c r="U37" s="118">
        <f>SUM(U38-U39)</f>
        <v>0</v>
      </c>
      <c r="V37" s="118">
        <f>SUM(V38-V39)</f>
        <v>0</v>
      </c>
      <c r="W37" s="118">
        <f>SUM(W38-W39)</f>
        <v>0</v>
      </c>
      <c r="X37" s="119">
        <f>SUM(X38-X39)</f>
        <v>0</v>
      </c>
      <c r="Y37" s="60">
        <f t="shared" ref="Y37:Y54" si="49">SUM(Z37:AC37)</f>
        <v>0</v>
      </c>
      <c r="Z37" s="118">
        <f>SUM(Z38-Z39)</f>
        <v>0</v>
      </c>
      <c r="AA37" s="118">
        <f>SUM(AA38-AA39)</f>
        <v>0</v>
      </c>
      <c r="AB37" s="118">
        <f>SUM(AB38-AB39)</f>
        <v>0</v>
      </c>
      <c r="AC37" s="120">
        <f>SUM(AC38-AC39)</f>
        <v>0</v>
      </c>
    </row>
    <row r="38" spans="2:29" s="16" customFormat="1" ht="20.25" customHeight="1">
      <c r="B38" s="531"/>
      <c r="C38" s="22" t="s">
        <v>94</v>
      </c>
      <c r="D38" s="109">
        <f t="shared" ref="D38:D48" si="50">SUM(E38+J38+O38+T38+Y38)</f>
        <v>2</v>
      </c>
      <c r="E38" s="55">
        <f t="shared" si="45"/>
        <v>0</v>
      </c>
      <c r="F38" s="110"/>
      <c r="G38" s="110"/>
      <c r="H38" s="110"/>
      <c r="I38" s="111"/>
      <c r="J38" s="56">
        <f t="shared" si="46"/>
        <v>1</v>
      </c>
      <c r="K38" s="110"/>
      <c r="L38" s="110">
        <v>1</v>
      </c>
      <c r="M38" s="110"/>
      <c r="N38" s="109"/>
      <c r="O38" s="55">
        <f t="shared" si="47"/>
        <v>1</v>
      </c>
      <c r="P38" s="110"/>
      <c r="Q38" s="110"/>
      <c r="R38" s="110">
        <v>1</v>
      </c>
      <c r="S38" s="111"/>
      <c r="T38" s="55">
        <f t="shared" si="48"/>
        <v>0</v>
      </c>
      <c r="U38" s="110"/>
      <c r="V38" s="110"/>
      <c r="W38" s="110"/>
      <c r="X38" s="111"/>
      <c r="Y38" s="56">
        <f t="shared" si="49"/>
        <v>0</v>
      </c>
      <c r="Z38" s="110"/>
      <c r="AA38" s="110"/>
      <c r="AB38" s="110"/>
      <c r="AC38" s="112"/>
    </row>
    <row r="39" spans="2:29" s="16" customFormat="1" ht="20.25" customHeight="1">
      <c r="B39" s="532"/>
      <c r="C39" s="23" t="s">
        <v>83</v>
      </c>
      <c r="D39" s="121">
        <f t="shared" si="50"/>
        <v>2</v>
      </c>
      <c r="E39" s="61">
        <f t="shared" si="45"/>
        <v>0</v>
      </c>
      <c r="F39" s="122"/>
      <c r="G39" s="122"/>
      <c r="H39" s="122"/>
      <c r="I39" s="123"/>
      <c r="J39" s="62">
        <f t="shared" si="46"/>
        <v>1</v>
      </c>
      <c r="K39" s="122"/>
      <c r="L39" s="122">
        <v>1</v>
      </c>
      <c r="M39" s="122"/>
      <c r="N39" s="121"/>
      <c r="O39" s="61">
        <f t="shared" si="47"/>
        <v>1</v>
      </c>
      <c r="P39" s="122"/>
      <c r="Q39" s="122"/>
      <c r="R39" s="122">
        <v>1</v>
      </c>
      <c r="S39" s="123"/>
      <c r="T39" s="61">
        <f t="shared" si="48"/>
        <v>0</v>
      </c>
      <c r="U39" s="122"/>
      <c r="V39" s="122"/>
      <c r="W39" s="122"/>
      <c r="X39" s="123"/>
      <c r="Y39" s="62">
        <f t="shared" si="49"/>
        <v>0</v>
      </c>
      <c r="Z39" s="122"/>
      <c r="AA39" s="122"/>
      <c r="AB39" s="122"/>
      <c r="AC39" s="124"/>
    </row>
    <row r="40" spans="2:29" s="312" customFormat="1" ht="20.25" customHeight="1">
      <c r="B40" s="533" t="s">
        <v>362</v>
      </c>
      <c r="C40" s="423" t="s">
        <v>363</v>
      </c>
      <c r="D40" s="424">
        <f>SUM(E40+J40+O40+T40+Y40)</f>
        <v>0</v>
      </c>
      <c r="E40" s="425">
        <f t="shared" ref="E40:E45" si="51">SUM(F40:I40)</f>
        <v>0</v>
      </c>
      <c r="F40" s="426">
        <f>SUM(F41-F42)</f>
        <v>0</v>
      </c>
      <c r="G40" s="426">
        <f>SUM(G41-G42)</f>
        <v>0</v>
      </c>
      <c r="H40" s="426">
        <f>SUM(H41-H42)</f>
        <v>0</v>
      </c>
      <c r="I40" s="427">
        <f>SUM(I41-I42)</f>
        <v>0</v>
      </c>
      <c r="J40" s="428">
        <f t="shared" si="46"/>
        <v>0</v>
      </c>
      <c r="K40" s="426">
        <f>SUM(K41-K42)</f>
        <v>0</v>
      </c>
      <c r="L40" s="426">
        <f>SUM(L41-L42)</f>
        <v>0</v>
      </c>
      <c r="M40" s="426">
        <f>SUM(M41-M42)</f>
        <v>0</v>
      </c>
      <c r="N40" s="424">
        <f>SUM(N41-N42)</f>
        <v>0</v>
      </c>
      <c r="O40" s="425">
        <f t="shared" si="47"/>
        <v>0</v>
      </c>
      <c r="P40" s="426">
        <f>SUM(P41-P42)</f>
        <v>0</v>
      </c>
      <c r="Q40" s="426">
        <f>SUM(Q41-Q42)</f>
        <v>0</v>
      </c>
      <c r="R40" s="426">
        <f>SUM(R41-R42)</f>
        <v>0</v>
      </c>
      <c r="S40" s="427">
        <f>SUM(S41-S42)</f>
        <v>0</v>
      </c>
      <c r="T40" s="425">
        <f t="shared" si="48"/>
        <v>0</v>
      </c>
      <c r="U40" s="426">
        <f>SUM(U41-U42)</f>
        <v>0</v>
      </c>
      <c r="V40" s="426">
        <f>SUM(V41-V42)</f>
        <v>0</v>
      </c>
      <c r="W40" s="426">
        <f>SUM(W41-W42)</f>
        <v>0</v>
      </c>
      <c r="X40" s="427">
        <f>SUM(X41-X42)</f>
        <v>0</v>
      </c>
      <c r="Y40" s="428">
        <f t="shared" si="49"/>
        <v>0</v>
      </c>
      <c r="Z40" s="426">
        <f>SUM(Z41-Z42)</f>
        <v>0</v>
      </c>
      <c r="AA40" s="426">
        <f>SUM(AA41-AA42)</f>
        <v>0</v>
      </c>
      <c r="AB40" s="426">
        <f>SUM(AB41-AB42)</f>
        <v>0</v>
      </c>
      <c r="AC40" s="429">
        <f>SUM(AC41-AC42)</f>
        <v>0</v>
      </c>
    </row>
    <row r="41" spans="2:29" s="312" customFormat="1" ht="20.25" customHeight="1">
      <c r="B41" s="534"/>
      <c r="C41" s="421" t="s">
        <v>364</v>
      </c>
      <c r="D41" s="313">
        <f t="shared" ref="D41:D42" si="52">SUM(E41+J41+O41+T41+Y41)</f>
        <v>2</v>
      </c>
      <c r="E41" s="314">
        <f t="shared" si="51"/>
        <v>0</v>
      </c>
      <c r="F41" s="315"/>
      <c r="G41" s="315"/>
      <c r="H41" s="315"/>
      <c r="I41" s="316"/>
      <c r="J41" s="317">
        <f t="shared" si="46"/>
        <v>1</v>
      </c>
      <c r="K41" s="315"/>
      <c r="L41" s="315">
        <v>1</v>
      </c>
      <c r="M41" s="315"/>
      <c r="N41" s="313"/>
      <c r="O41" s="314">
        <f t="shared" si="47"/>
        <v>0</v>
      </c>
      <c r="P41" s="315"/>
      <c r="Q41" s="315"/>
      <c r="R41" s="315"/>
      <c r="S41" s="316"/>
      <c r="T41" s="314">
        <f t="shared" si="48"/>
        <v>1</v>
      </c>
      <c r="U41" s="315"/>
      <c r="V41" s="315"/>
      <c r="W41" s="315">
        <v>1</v>
      </c>
      <c r="X41" s="316"/>
      <c r="Y41" s="317">
        <f t="shared" si="49"/>
        <v>0</v>
      </c>
      <c r="Z41" s="315"/>
      <c r="AA41" s="315"/>
      <c r="AB41" s="315"/>
      <c r="AC41" s="318"/>
    </row>
    <row r="42" spans="2:29" s="312" customFormat="1" ht="20.25" customHeight="1">
      <c r="B42" s="534"/>
      <c r="C42" s="422" t="s">
        <v>365</v>
      </c>
      <c r="D42" s="319">
        <f t="shared" si="52"/>
        <v>2</v>
      </c>
      <c r="E42" s="320">
        <f t="shared" si="51"/>
        <v>0</v>
      </c>
      <c r="F42" s="321"/>
      <c r="G42" s="321"/>
      <c r="H42" s="321"/>
      <c r="I42" s="322"/>
      <c r="J42" s="323">
        <f t="shared" si="46"/>
        <v>1</v>
      </c>
      <c r="K42" s="321"/>
      <c r="L42" s="321">
        <v>1</v>
      </c>
      <c r="M42" s="321"/>
      <c r="N42" s="319"/>
      <c r="O42" s="320">
        <f t="shared" si="47"/>
        <v>0</v>
      </c>
      <c r="P42" s="321"/>
      <c r="Q42" s="321"/>
      <c r="R42" s="321"/>
      <c r="S42" s="322"/>
      <c r="T42" s="320">
        <f t="shared" si="48"/>
        <v>1</v>
      </c>
      <c r="U42" s="321"/>
      <c r="V42" s="321"/>
      <c r="W42" s="321">
        <v>1</v>
      </c>
      <c r="X42" s="322"/>
      <c r="Y42" s="323">
        <f t="shared" si="49"/>
        <v>0</v>
      </c>
      <c r="Z42" s="321"/>
      <c r="AA42" s="321"/>
      <c r="AB42" s="321"/>
      <c r="AC42" s="324"/>
    </row>
    <row r="43" spans="2:29" s="16" customFormat="1" ht="20.25" customHeight="1">
      <c r="B43" s="514" t="s">
        <v>377</v>
      </c>
      <c r="C43" s="24" t="s">
        <v>363</v>
      </c>
      <c r="D43" s="117">
        <f>SUM(E43+J43+O43+T43+Y43)</f>
        <v>0</v>
      </c>
      <c r="E43" s="59">
        <f t="shared" si="51"/>
        <v>0</v>
      </c>
      <c r="F43" s="118">
        <f>SUM(F44-F45)</f>
        <v>0</v>
      </c>
      <c r="G43" s="118">
        <f>SUM(G44-G45)</f>
        <v>0</v>
      </c>
      <c r="H43" s="118">
        <f>SUM(H44-H45)</f>
        <v>0</v>
      </c>
      <c r="I43" s="119">
        <f>SUM(I44-I45)</f>
        <v>0</v>
      </c>
      <c r="J43" s="60">
        <f t="shared" si="46"/>
        <v>0</v>
      </c>
      <c r="K43" s="118">
        <f>SUM(K44-K45)</f>
        <v>0</v>
      </c>
      <c r="L43" s="118">
        <f>SUM(L44-L45)</f>
        <v>0</v>
      </c>
      <c r="M43" s="118">
        <f>SUM(M44-M45)</f>
        <v>0</v>
      </c>
      <c r="N43" s="117">
        <f>SUM(N44-N45)</f>
        <v>0</v>
      </c>
      <c r="O43" s="59">
        <f t="shared" si="47"/>
        <v>0</v>
      </c>
      <c r="P43" s="118">
        <f>SUM(P44-P45)</f>
        <v>0</v>
      </c>
      <c r="Q43" s="118">
        <f>SUM(Q44-Q45)</f>
        <v>0</v>
      </c>
      <c r="R43" s="118">
        <f>SUM(R44-R45)</f>
        <v>0</v>
      </c>
      <c r="S43" s="119">
        <f>SUM(S44-S45)</f>
        <v>0</v>
      </c>
      <c r="T43" s="59">
        <f t="shared" si="48"/>
        <v>0</v>
      </c>
      <c r="U43" s="118">
        <f>SUM(U44-U45)</f>
        <v>0</v>
      </c>
      <c r="V43" s="118">
        <f>SUM(V44-V45)</f>
        <v>0</v>
      </c>
      <c r="W43" s="118">
        <f>SUM(W44-W45)</f>
        <v>0</v>
      </c>
      <c r="X43" s="119">
        <f>SUM(X44-X45)</f>
        <v>0</v>
      </c>
      <c r="Y43" s="60">
        <f t="shared" si="49"/>
        <v>0</v>
      </c>
      <c r="Z43" s="118">
        <f>SUM(Z44-Z45)</f>
        <v>0</v>
      </c>
      <c r="AA43" s="118">
        <f>SUM(AA44-AA45)</f>
        <v>0</v>
      </c>
      <c r="AB43" s="118">
        <f>SUM(AB44-AB45)</f>
        <v>0</v>
      </c>
      <c r="AC43" s="120">
        <f>SUM(AC44-AC45)</f>
        <v>0</v>
      </c>
    </row>
    <row r="44" spans="2:29" s="16" customFormat="1" ht="20.25" customHeight="1">
      <c r="B44" s="515"/>
      <c r="C44" s="22" t="s">
        <v>364</v>
      </c>
      <c r="D44" s="109">
        <f t="shared" ref="D44:D45" si="53">SUM(E44+J44+O44+T44+Y44)</f>
        <v>2</v>
      </c>
      <c r="E44" s="55">
        <f t="shared" si="51"/>
        <v>0</v>
      </c>
      <c r="F44" s="110"/>
      <c r="G44" s="110"/>
      <c r="H44" s="110"/>
      <c r="I44" s="111"/>
      <c r="J44" s="56">
        <f t="shared" si="46"/>
        <v>1</v>
      </c>
      <c r="K44" s="110"/>
      <c r="L44" s="110">
        <v>1</v>
      </c>
      <c r="M44" s="110"/>
      <c r="N44" s="109"/>
      <c r="O44" s="55">
        <f t="shared" si="47"/>
        <v>1</v>
      </c>
      <c r="P44" s="110"/>
      <c r="Q44" s="110"/>
      <c r="R44" s="110">
        <v>1</v>
      </c>
      <c r="S44" s="111"/>
      <c r="T44" s="55">
        <f t="shared" si="48"/>
        <v>0</v>
      </c>
      <c r="U44" s="110"/>
      <c r="V44" s="110"/>
      <c r="W44" s="110"/>
      <c r="X44" s="111"/>
      <c r="Y44" s="56">
        <f t="shared" si="49"/>
        <v>0</v>
      </c>
      <c r="Z44" s="110"/>
      <c r="AA44" s="110"/>
      <c r="AB44" s="110"/>
      <c r="AC44" s="112"/>
    </row>
    <row r="45" spans="2:29" s="16" customFormat="1" ht="20.25" customHeight="1">
      <c r="B45" s="516"/>
      <c r="C45" s="23" t="s">
        <v>365</v>
      </c>
      <c r="D45" s="121">
        <f t="shared" si="53"/>
        <v>2</v>
      </c>
      <c r="E45" s="61">
        <f t="shared" si="51"/>
        <v>0</v>
      </c>
      <c r="F45" s="122"/>
      <c r="G45" s="122"/>
      <c r="H45" s="122"/>
      <c r="I45" s="123"/>
      <c r="J45" s="62">
        <f t="shared" si="46"/>
        <v>1</v>
      </c>
      <c r="K45" s="122"/>
      <c r="L45" s="122">
        <v>1</v>
      </c>
      <c r="M45" s="122"/>
      <c r="N45" s="121"/>
      <c r="O45" s="61">
        <f t="shared" si="47"/>
        <v>1</v>
      </c>
      <c r="P45" s="122"/>
      <c r="Q45" s="122"/>
      <c r="R45" s="122">
        <v>1</v>
      </c>
      <c r="S45" s="123"/>
      <c r="T45" s="61">
        <f t="shared" si="48"/>
        <v>0</v>
      </c>
      <c r="U45" s="122"/>
      <c r="V45" s="122"/>
      <c r="W45" s="122"/>
      <c r="X45" s="123"/>
      <c r="Y45" s="62">
        <f t="shared" si="49"/>
        <v>0</v>
      </c>
      <c r="Z45" s="122"/>
      <c r="AA45" s="122"/>
      <c r="AB45" s="122"/>
      <c r="AC45" s="124"/>
    </row>
    <row r="46" spans="2:29" s="16" customFormat="1" ht="20.25" customHeight="1">
      <c r="B46" s="535" t="s">
        <v>321</v>
      </c>
      <c r="C46" s="199" t="s">
        <v>315</v>
      </c>
      <c r="D46" s="105">
        <f>SUM(E46+J46+O46+T46+Y46)</f>
        <v>1</v>
      </c>
      <c r="E46" s="53">
        <f t="shared" si="45"/>
        <v>0</v>
      </c>
      <c r="F46" s="106">
        <f>SUM(F47-F48)</f>
        <v>0</v>
      </c>
      <c r="G46" s="106">
        <f>SUM(G47-G48)</f>
        <v>0</v>
      </c>
      <c r="H46" s="106">
        <f>SUM(H47-H48)</f>
        <v>0</v>
      </c>
      <c r="I46" s="107">
        <f>SUM(I47-I48)</f>
        <v>0</v>
      </c>
      <c r="J46" s="54">
        <f t="shared" si="46"/>
        <v>0</v>
      </c>
      <c r="K46" s="106">
        <f>SUM(K47-K48)</f>
        <v>0</v>
      </c>
      <c r="L46" s="106">
        <f>SUM(L47-L48)</f>
        <v>0</v>
      </c>
      <c r="M46" s="106">
        <f>SUM(M47-M48)</f>
        <v>0</v>
      </c>
      <c r="N46" s="105">
        <f>SUM(N47-N48)</f>
        <v>0</v>
      </c>
      <c r="O46" s="53">
        <f t="shared" si="47"/>
        <v>0</v>
      </c>
      <c r="P46" s="106">
        <f>SUM(P47-P48)</f>
        <v>0</v>
      </c>
      <c r="Q46" s="106">
        <f>SUM(Q47-Q48)</f>
        <v>0</v>
      </c>
      <c r="R46" s="106">
        <f>SUM(R47-R48)</f>
        <v>0</v>
      </c>
      <c r="S46" s="107">
        <f>SUM(S47-S48)</f>
        <v>0</v>
      </c>
      <c r="T46" s="53">
        <f t="shared" si="48"/>
        <v>1</v>
      </c>
      <c r="U46" s="106">
        <f>SUM(U47-U48)</f>
        <v>0</v>
      </c>
      <c r="V46" s="106">
        <f>SUM(V47-V48)</f>
        <v>1</v>
      </c>
      <c r="W46" s="106">
        <f>SUM(W47-W48)</f>
        <v>0</v>
      </c>
      <c r="X46" s="107">
        <f>SUM(X47-X48)</f>
        <v>0</v>
      </c>
      <c r="Y46" s="54">
        <f t="shared" si="49"/>
        <v>0</v>
      </c>
      <c r="Z46" s="106">
        <f>SUM(Z47-Z48)</f>
        <v>0</v>
      </c>
      <c r="AA46" s="106">
        <f>SUM(AA47-AA48)</f>
        <v>0</v>
      </c>
      <c r="AB46" s="106">
        <f>SUM(AB47-AB48)</f>
        <v>0</v>
      </c>
      <c r="AC46" s="108">
        <f>SUM(AC47-AC48)</f>
        <v>0</v>
      </c>
    </row>
    <row r="47" spans="2:29" s="16" customFormat="1" ht="20.25" customHeight="1">
      <c r="B47" s="536"/>
      <c r="C47" s="22" t="s">
        <v>94</v>
      </c>
      <c r="D47" s="109">
        <f t="shared" si="50"/>
        <v>3</v>
      </c>
      <c r="E47" s="55">
        <f t="shared" si="45"/>
        <v>0</v>
      </c>
      <c r="F47" s="110"/>
      <c r="G47" s="110"/>
      <c r="H47" s="110"/>
      <c r="I47" s="111"/>
      <c r="J47" s="56">
        <f t="shared" si="46"/>
        <v>1</v>
      </c>
      <c r="K47" s="110"/>
      <c r="L47" s="110"/>
      <c r="M47" s="110">
        <v>1</v>
      </c>
      <c r="N47" s="109"/>
      <c r="O47" s="55">
        <f t="shared" si="47"/>
        <v>1</v>
      </c>
      <c r="P47" s="110">
        <v>1</v>
      </c>
      <c r="Q47" s="110"/>
      <c r="R47" s="110"/>
      <c r="S47" s="111"/>
      <c r="T47" s="55">
        <f t="shared" si="48"/>
        <v>1</v>
      </c>
      <c r="U47" s="110"/>
      <c r="V47" s="110">
        <v>1</v>
      </c>
      <c r="W47" s="110"/>
      <c r="X47" s="111"/>
      <c r="Y47" s="56">
        <f t="shared" si="49"/>
        <v>0</v>
      </c>
      <c r="Z47" s="110"/>
      <c r="AA47" s="110"/>
      <c r="AB47" s="110"/>
      <c r="AC47" s="112"/>
    </row>
    <row r="48" spans="2:29" s="16" customFormat="1" ht="20.25" customHeight="1">
      <c r="B48" s="536"/>
      <c r="C48" s="23" t="s">
        <v>83</v>
      </c>
      <c r="D48" s="113">
        <f t="shared" si="50"/>
        <v>2</v>
      </c>
      <c r="E48" s="57">
        <f t="shared" si="45"/>
        <v>0</v>
      </c>
      <c r="F48" s="114"/>
      <c r="G48" s="114"/>
      <c r="H48" s="114"/>
      <c r="I48" s="115"/>
      <c r="J48" s="58">
        <f t="shared" si="46"/>
        <v>1</v>
      </c>
      <c r="K48" s="114"/>
      <c r="L48" s="114"/>
      <c r="M48" s="114">
        <v>1</v>
      </c>
      <c r="N48" s="113"/>
      <c r="O48" s="57">
        <f t="shared" si="47"/>
        <v>1</v>
      </c>
      <c r="P48" s="114">
        <v>1</v>
      </c>
      <c r="Q48" s="114"/>
      <c r="R48" s="114"/>
      <c r="S48" s="115"/>
      <c r="T48" s="57">
        <f t="shared" si="48"/>
        <v>0</v>
      </c>
      <c r="U48" s="114"/>
      <c r="V48" s="114">
        <v>0</v>
      </c>
      <c r="W48" s="114"/>
      <c r="X48" s="115"/>
      <c r="Y48" s="58">
        <f t="shared" si="49"/>
        <v>0</v>
      </c>
      <c r="Z48" s="114"/>
      <c r="AA48" s="114"/>
      <c r="AB48" s="114"/>
      <c r="AC48" s="116"/>
    </row>
    <row r="49" spans="2:29" s="16" customFormat="1" ht="20.25" customHeight="1">
      <c r="B49" s="514" t="s">
        <v>413</v>
      </c>
      <c r="C49" s="199" t="s">
        <v>404</v>
      </c>
      <c r="D49" s="117">
        <f>SUM(E49+J49+O49+T49+Y49)</f>
        <v>0</v>
      </c>
      <c r="E49" s="59">
        <f t="shared" ref="E49:E51" si="54">SUM(F49:I49)</f>
        <v>0</v>
      </c>
      <c r="F49" s="118">
        <f>SUM(F50-F51)</f>
        <v>0</v>
      </c>
      <c r="G49" s="118">
        <f>SUM(G50-G51)</f>
        <v>0</v>
      </c>
      <c r="H49" s="118">
        <f>SUM(H50-H51)</f>
        <v>0</v>
      </c>
      <c r="I49" s="119">
        <f>SUM(I50-I51)</f>
        <v>0</v>
      </c>
      <c r="J49" s="60">
        <f t="shared" ref="J49:J51" si="55">SUM(K49:N49)</f>
        <v>0</v>
      </c>
      <c r="K49" s="118">
        <f>SUM(K50-K51)</f>
        <v>0</v>
      </c>
      <c r="L49" s="118">
        <f>SUM(L50-L51)</f>
        <v>0</v>
      </c>
      <c r="M49" s="118">
        <f>SUM(M50-M51)</f>
        <v>0</v>
      </c>
      <c r="N49" s="117">
        <f>SUM(N50-N51)</f>
        <v>0</v>
      </c>
      <c r="O49" s="59">
        <f t="shared" ref="O49:O51" si="56">SUM(P49:S49)</f>
        <v>0</v>
      </c>
      <c r="P49" s="118">
        <f>SUM(P50-P51)</f>
        <v>0</v>
      </c>
      <c r="Q49" s="118">
        <f>SUM(Q50-Q51)</f>
        <v>0</v>
      </c>
      <c r="R49" s="118">
        <f>SUM(R50-R51)</f>
        <v>0</v>
      </c>
      <c r="S49" s="119">
        <f>SUM(S50-S51)</f>
        <v>0</v>
      </c>
      <c r="T49" s="59">
        <f t="shared" si="48"/>
        <v>0</v>
      </c>
      <c r="U49" s="118">
        <f>SUM(U50-U51)</f>
        <v>0</v>
      </c>
      <c r="V49" s="118">
        <f>SUM(V50-V51)</f>
        <v>0</v>
      </c>
      <c r="W49" s="118">
        <f>SUM(W50-W51)</f>
        <v>0</v>
      </c>
      <c r="X49" s="119">
        <f>SUM(X50-X51)</f>
        <v>0</v>
      </c>
      <c r="Y49" s="60">
        <f t="shared" si="49"/>
        <v>0</v>
      </c>
      <c r="Z49" s="118">
        <f>SUM(Z50-Z51)</f>
        <v>0</v>
      </c>
      <c r="AA49" s="118">
        <f>SUM(AA50-AA51)</f>
        <v>0</v>
      </c>
      <c r="AB49" s="118">
        <f>SUM(AB50-AB51)</f>
        <v>0</v>
      </c>
      <c r="AC49" s="120">
        <f>SUM(AC50-AC51)</f>
        <v>0</v>
      </c>
    </row>
    <row r="50" spans="2:29" s="16" customFormat="1" ht="20.25" customHeight="1">
      <c r="B50" s="515"/>
      <c r="C50" s="360" t="s">
        <v>464</v>
      </c>
      <c r="D50" s="109">
        <f t="shared" ref="D50:D51" si="57">SUM(E50+J50+O50+T50+Y50)</f>
        <v>3</v>
      </c>
      <c r="E50" s="55">
        <f t="shared" si="54"/>
        <v>0</v>
      </c>
      <c r="F50" s="110"/>
      <c r="G50" s="110"/>
      <c r="H50" s="110"/>
      <c r="I50" s="111"/>
      <c r="J50" s="56">
        <f t="shared" si="55"/>
        <v>1</v>
      </c>
      <c r="K50" s="110"/>
      <c r="L50" s="110">
        <v>1</v>
      </c>
      <c r="M50" s="110"/>
      <c r="N50" s="109"/>
      <c r="O50" s="55">
        <f t="shared" si="56"/>
        <v>1</v>
      </c>
      <c r="P50" s="110">
        <v>1</v>
      </c>
      <c r="Q50" s="110"/>
      <c r="R50" s="110"/>
      <c r="S50" s="111"/>
      <c r="T50" s="55">
        <f t="shared" si="48"/>
        <v>1</v>
      </c>
      <c r="U50" s="110"/>
      <c r="V50" s="110"/>
      <c r="W50" s="110">
        <v>1</v>
      </c>
      <c r="X50" s="111"/>
      <c r="Y50" s="56">
        <f t="shared" si="49"/>
        <v>0</v>
      </c>
      <c r="Z50" s="110"/>
      <c r="AA50" s="110"/>
      <c r="AB50" s="110"/>
      <c r="AC50" s="112"/>
    </row>
    <row r="51" spans="2:29" s="16" customFormat="1" ht="20.25" customHeight="1">
      <c r="B51" s="516"/>
      <c r="C51" s="431" t="s">
        <v>465</v>
      </c>
      <c r="D51" s="121">
        <f t="shared" si="57"/>
        <v>3</v>
      </c>
      <c r="E51" s="61">
        <f t="shared" si="54"/>
        <v>0</v>
      </c>
      <c r="F51" s="122"/>
      <c r="G51" s="122"/>
      <c r="H51" s="122"/>
      <c r="I51" s="123"/>
      <c r="J51" s="62">
        <f t="shared" si="55"/>
        <v>1</v>
      </c>
      <c r="K51" s="122"/>
      <c r="L51" s="122">
        <v>1</v>
      </c>
      <c r="M51" s="122"/>
      <c r="N51" s="121"/>
      <c r="O51" s="61">
        <f t="shared" si="56"/>
        <v>1</v>
      </c>
      <c r="P51" s="122">
        <v>1</v>
      </c>
      <c r="Q51" s="122"/>
      <c r="R51" s="122"/>
      <c r="S51" s="123"/>
      <c r="T51" s="61">
        <f t="shared" si="48"/>
        <v>1</v>
      </c>
      <c r="U51" s="122"/>
      <c r="V51" s="122"/>
      <c r="W51" s="122">
        <v>1</v>
      </c>
      <c r="X51" s="123"/>
      <c r="Y51" s="62">
        <f t="shared" si="49"/>
        <v>0</v>
      </c>
      <c r="Z51" s="122"/>
      <c r="AA51" s="122"/>
      <c r="AB51" s="122"/>
      <c r="AC51" s="124"/>
    </row>
    <row r="52" spans="2:29" s="16" customFormat="1" ht="20.25" customHeight="1">
      <c r="B52" s="526" t="s">
        <v>380</v>
      </c>
      <c r="C52" s="430" t="s">
        <v>363</v>
      </c>
      <c r="D52" s="105">
        <f>SUM(E52+J52+O52+T52+Y52)</f>
        <v>0</v>
      </c>
      <c r="E52" s="53">
        <f t="shared" si="45"/>
        <v>0</v>
      </c>
      <c r="F52" s="106">
        <f>SUM(F53-F54)</f>
        <v>0</v>
      </c>
      <c r="G52" s="106">
        <f>SUM(G53-G54)</f>
        <v>0</v>
      </c>
      <c r="H52" s="106">
        <f>SUM(H53-H54)</f>
        <v>0</v>
      </c>
      <c r="I52" s="107">
        <f>SUM(I53-I54)</f>
        <v>0</v>
      </c>
      <c r="J52" s="54">
        <f t="shared" si="46"/>
        <v>0</v>
      </c>
      <c r="K52" s="106">
        <f>SUM(K53-K54)</f>
        <v>0</v>
      </c>
      <c r="L52" s="106">
        <f>SUM(L53-L54)</f>
        <v>1</v>
      </c>
      <c r="M52" s="106">
        <f>SUM(M53-M54)</f>
        <v>-1</v>
      </c>
      <c r="N52" s="105">
        <f>SUM(N53-N54)</f>
        <v>0</v>
      </c>
      <c r="O52" s="53">
        <f t="shared" si="47"/>
        <v>0</v>
      </c>
      <c r="P52" s="106">
        <f>SUM(P53-P54)</f>
        <v>0</v>
      </c>
      <c r="Q52" s="106">
        <f>SUM(Q53-Q54)</f>
        <v>0</v>
      </c>
      <c r="R52" s="106">
        <f>SUM(R53-R54)</f>
        <v>0</v>
      </c>
      <c r="S52" s="107">
        <f>SUM(S53-S54)</f>
        <v>0</v>
      </c>
      <c r="T52" s="53">
        <f t="shared" si="48"/>
        <v>0</v>
      </c>
      <c r="U52" s="106">
        <f>SUM(U53-U54)</f>
        <v>0</v>
      </c>
      <c r="V52" s="106">
        <f>SUM(V53-V54)</f>
        <v>0</v>
      </c>
      <c r="W52" s="106">
        <f>SUM(W53-W54)</f>
        <v>0</v>
      </c>
      <c r="X52" s="107">
        <f>SUM(X53-X54)</f>
        <v>0</v>
      </c>
      <c r="Y52" s="54">
        <f t="shared" si="49"/>
        <v>0</v>
      </c>
      <c r="Z52" s="106">
        <f>SUM(Z53-Z54)</f>
        <v>0</v>
      </c>
      <c r="AA52" s="106">
        <f>SUM(AA53-AA54)</f>
        <v>0</v>
      </c>
      <c r="AB52" s="106">
        <f>SUM(AB53-AB54)</f>
        <v>0</v>
      </c>
      <c r="AC52" s="108">
        <f>SUM(AC53-AC54)</f>
        <v>0</v>
      </c>
    </row>
    <row r="53" spans="2:29" s="16" customFormat="1" ht="20.25" customHeight="1">
      <c r="B53" s="515"/>
      <c r="C53" s="22" t="s">
        <v>364</v>
      </c>
      <c r="D53" s="109">
        <f t="shared" ref="D53:D54" si="58">SUM(E53+J53+O53+T53+Y53)</f>
        <v>3</v>
      </c>
      <c r="E53" s="55">
        <f t="shared" si="45"/>
        <v>0</v>
      </c>
      <c r="F53" s="110"/>
      <c r="G53" s="110"/>
      <c r="H53" s="110"/>
      <c r="I53" s="111"/>
      <c r="J53" s="56">
        <f t="shared" si="46"/>
        <v>1</v>
      </c>
      <c r="K53" s="110"/>
      <c r="L53" s="110">
        <v>1</v>
      </c>
      <c r="M53" s="110"/>
      <c r="N53" s="109"/>
      <c r="O53" s="55">
        <f t="shared" si="47"/>
        <v>1</v>
      </c>
      <c r="P53" s="110">
        <v>1</v>
      </c>
      <c r="Q53" s="110"/>
      <c r="R53" s="110"/>
      <c r="S53" s="111"/>
      <c r="T53" s="55">
        <f t="shared" si="48"/>
        <v>1</v>
      </c>
      <c r="U53" s="110"/>
      <c r="V53" s="110"/>
      <c r="W53" s="110">
        <v>1</v>
      </c>
      <c r="X53" s="111"/>
      <c r="Y53" s="56">
        <f t="shared" si="49"/>
        <v>0</v>
      </c>
      <c r="Z53" s="110"/>
      <c r="AA53" s="110"/>
      <c r="AB53" s="110"/>
      <c r="AC53" s="112"/>
    </row>
    <row r="54" spans="2:29" s="16" customFormat="1" ht="20.25" customHeight="1" thickBot="1">
      <c r="B54" s="527"/>
      <c r="C54" s="261" t="s">
        <v>365</v>
      </c>
      <c r="D54" s="125">
        <f t="shared" si="58"/>
        <v>3</v>
      </c>
      <c r="E54" s="63">
        <f t="shared" si="45"/>
        <v>0</v>
      </c>
      <c r="F54" s="126"/>
      <c r="G54" s="126"/>
      <c r="H54" s="126"/>
      <c r="I54" s="127"/>
      <c r="J54" s="64">
        <f t="shared" si="46"/>
        <v>1</v>
      </c>
      <c r="K54" s="126"/>
      <c r="L54" s="126"/>
      <c r="M54" s="126">
        <v>1</v>
      </c>
      <c r="N54" s="125"/>
      <c r="O54" s="63">
        <f t="shared" si="47"/>
        <v>1</v>
      </c>
      <c r="P54" s="126">
        <v>1</v>
      </c>
      <c r="Q54" s="126"/>
      <c r="R54" s="126"/>
      <c r="S54" s="127"/>
      <c r="T54" s="63">
        <f t="shared" si="48"/>
        <v>1</v>
      </c>
      <c r="U54" s="126"/>
      <c r="V54" s="126"/>
      <c r="W54" s="126">
        <v>1</v>
      </c>
      <c r="X54" s="127"/>
      <c r="Y54" s="64">
        <f t="shared" si="49"/>
        <v>0</v>
      </c>
      <c r="Z54" s="126"/>
      <c r="AA54" s="126"/>
      <c r="AB54" s="126"/>
      <c r="AC54" s="128"/>
    </row>
    <row r="55" spans="2:29" s="16" customFormat="1" ht="6.75" customHeight="1"/>
    <row r="56" spans="2:29" s="16" customFormat="1" ht="19.5" customHeight="1">
      <c r="B56" s="65" t="s">
        <v>97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</row>
    <row r="57" spans="2:29" s="16" customFormat="1" ht="30" customHeight="1" thickBot="1">
      <c r="B57" s="206" t="s">
        <v>96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</row>
    <row r="58" spans="2:29" s="16" customFormat="1" ht="20.25" customHeight="1">
      <c r="B58" s="520" t="s">
        <v>50</v>
      </c>
      <c r="C58" s="521"/>
      <c r="D58" s="537" t="s">
        <v>63</v>
      </c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9"/>
    </row>
    <row r="59" spans="2:29" s="16" customFormat="1" ht="35.25" customHeight="1">
      <c r="B59" s="522" t="s">
        <v>67</v>
      </c>
      <c r="C59" s="523"/>
      <c r="D59" s="540" t="s">
        <v>466</v>
      </c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1"/>
      <c r="AA59" s="541"/>
      <c r="AB59" s="541"/>
      <c r="AC59" s="542"/>
    </row>
    <row r="60" spans="2:29" s="16" customFormat="1" ht="39" customHeight="1" thickBot="1">
      <c r="B60" s="524" t="s">
        <v>68</v>
      </c>
      <c r="C60" s="525"/>
      <c r="D60" s="517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518"/>
      <c r="Z60" s="518"/>
      <c r="AA60" s="518"/>
      <c r="AB60" s="518"/>
      <c r="AC60" s="519"/>
    </row>
    <row r="61" spans="2:29" s="16" customFormat="1" ht="28.5" customHeight="1">
      <c r="B61" s="207" t="s">
        <v>98</v>
      </c>
      <c r="C61" s="207"/>
      <c r="D61" s="207"/>
      <c r="E61" s="207"/>
      <c r="F61" s="207"/>
      <c r="G61" s="207"/>
    </row>
    <row r="62" spans="2:29" s="16" customFormat="1"/>
    <row r="63" spans="2:29" s="16" customFormat="1"/>
    <row r="64" spans="2:29" s="16" customFormat="1"/>
    <row r="65" s="16" customFormat="1"/>
  </sheetData>
  <mergeCells count="30">
    <mergeCell ref="B13:B15"/>
    <mergeCell ref="B16:B18"/>
    <mergeCell ref="B19:B21"/>
    <mergeCell ref="B22:B24"/>
    <mergeCell ref="B25:B27"/>
    <mergeCell ref="B28:B30"/>
    <mergeCell ref="D60:AC60"/>
    <mergeCell ref="B58:C58"/>
    <mergeCell ref="B59:C59"/>
    <mergeCell ref="B60:C60"/>
    <mergeCell ref="B49:B51"/>
    <mergeCell ref="B52:B54"/>
    <mergeCell ref="B31:B33"/>
    <mergeCell ref="B34:B36"/>
    <mergeCell ref="B37:B39"/>
    <mergeCell ref="B40:B42"/>
    <mergeCell ref="B43:B45"/>
    <mergeCell ref="B46:B48"/>
    <mergeCell ref="D58:AC58"/>
    <mergeCell ref="D59:AC59"/>
    <mergeCell ref="J5:N5"/>
    <mergeCell ref="O5:S5"/>
    <mergeCell ref="Y5:AC5"/>
    <mergeCell ref="AA4:AC4"/>
    <mergeCell ref="B10:B12"/>
    <mergeCell ref="T5:X5"/>
    <mergeCell ref="E5:I5"/>
    <mergeCell ref="C5:D6"/>
    <mergeCell ref="B5:B6"/>
    <mergeCell ref="B7:B9"/>
  </mergeCells>
  <phoneticPr fontId="2" type="noConversion"/>
  <pageMargins left="0.63" right="0.11811023622047245" top="0.61" bottom="0.63" header="0.26" footer="0.34"/>
  <pageSetup paperSize="9" scale="80" orientation="landscape" horizont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B2:AC70"/>
  <sheetViews>
    <sheetView zoomScale="84" zoomScaleNormal="84" workbookViewId="0">
      <pane ySplit="8" topLeftCell="A9" activePane="bottomLeft" state="frozen"/>
      <selection pane="bottomLeft" activeCell="L10" sqref="L10"/>
    </sheetView>
  </sheetViews>
  <sheetFormatPr defaultRowHeight="13.5"/>
  <cols>
    <col min="1" max="1" width="1.33203125" customWidth="1"/>
    <col min="2" max="2" width="16.88671875" customWidth="1"/>
    <col min="3" max="3" width="6.109375" customWidth="1"/>
    <col min="4" max="4" width="5.88671875" customWidth="1"/>
    <col min="5" max="12" width="4.88671875" customWidth="1"/>
    <col min="13" max="13" width="6.6640625" bestFit="1" customWidth="1"/>
    <col min="14" max="29" width="4.88671875" customWidth="1"/>
  </cols>
  <sheetData>
    <row r="2" spans="2:29" ht="24" customHeight="1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2:29" ht="15.75" customHeight="1" thickBot="1">
      <c r="B3" s="15"/>
      <c r="C3" s="15"/>
      <c r="D3" s="15"/>
      <c r="E3" s="15"/>
      <c r="F3" s="15"/>
      <c r="G3" s="15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481" t="s">
        <v>17</v>
      </c>
      <c r="AB3" s="481"/>
      <c r="AC3" s="481"/>
    </row>
    <row r="4" spans="2:29" ht="22.5" customHeight="1">
      <c r="B4" s="553" t="s">
        <v>39</v>
      </c>
      <c r="C4" s="482" t="s">
        <v>53</v>
      </c>
      <c r="D4" s="479" t="s">
        <v>51</v>
      </c>
      <c r="E4" s="482" t="s">
        <v>6</v>
      </c>
      <c r="F4" s="483"/>
      <c r="G4" s="483"/>
      <c r="H4" s="483"/>
      <c r="I4" s="484"/>
      <c r="J4" s="486" t="s">
        <v>7</v>
      </c>
      <c r="K4" s="483"/>
      <c r="L4" s="483"/>
      <c r="M4" s="483"/>
      <c r="N4" s="487"/>
      <c r="O4" s="482" t="s">
        <v>13</v>
      </c>
      <c r="P4" s="483"/>
      <c r="Q4" s="483"/>
      <c r="R4" s="483"/>
      <c r="S4" s="484"/>
      <c r="T4" s="486" t="s">
        <v>14</v>
      </c>
      <c r="U4" s="483"/>
      <c r="V4" s="483"/>
      <c r="W4" s="483"/>
      <c r="X4" s="487"/>
      <c r="Y4" s="482" t="s">
        <v>15</v>
      </c>
      <c r="Z4" s="483"/>
      <c r="AA4" s="483"/>
      <c r="AB4" s="483"/>
      <c r="AC4" s="485"/>
    </row>
    <row r="5" spans="2:29" ht="22.5" customHeight="1" thickBot="1">
      <c r="B5" s="554"/>
      <c r="C5" s="555"/>
      <c r="D5" s="480"/>
      <c r="E5" s="394" t="s">
        <v>12</v>
      </c>
      <c r="F5" s="71" t="s">
        <v>8</v>
      </c>
      <c r="G5" s="71" t="s">
        <v>9</v>
      </c>
      <c r="H5" s="71" t="s">
        <v>10</v>
      </c>
      <c r="I5" s="72" t="s">
        <v>11</v>
      </c>
      <c r="J5" s="73" t="s">
        <v>12</v>
      </c>
      <c r="K5" s="71" t="s">
        <v>8</v>
      </c>
      <c r="L5" s="71" t="s">
        <v>9</v>
      </c>
      <c r="M5" s="71" t="s">
        <v>10</v>
      </c>
      <c r="N5" s="74" t="s">
        <v>11</v>
      </c>
      <c r="O5" s="394" t="s">
        <v>12</v>
      </c>
      <c r="P5" s="71" t="s">
        <v>8</v>
      </c>
      <c r="Q5" s="71" t="s">
        <v>9</v>
      </c>
      <c r="R5" s="71" t="s">
        <v>10</v>
      </c>
      <c r="S5" s="72" t="s">
        <v>11</v>
      </c>
      <c r="T5" s="73" t="s">
        <v>12</v>
      </c>
      <c r="U5" s="71" t="s">
        <v>8</v>
      </c>
      <c r="V5" s="71" t="s">
        <v>9</v>
      </c>
      <c r="W5" s="71" t="s">
        <v>10</v>
      </c>
      <c r="X5" s="74" t="s">
        <v>11</v>
      </c>
      <c r="Y5" s="394" t="s">
        <v>12</v>
      </c>
      <c r="Z5" s="71" t="s">
        <v>8</v>
      </c>
      <c r="AA5" s="71" t="s">
        <v>9</v>
      </c>
      <c r="AB5" s="71" t="s">
        <v>10</v>
      </c>
      <c r="AC5" s="75" t="s">
        <v>11</v>
      </c>
    </row>
    <row r="6" spans="2:29" s="11" customFormat="1" ht="21" customHeight="1" thickTop="1">
      <c r="B6" s="548" t="s">
        <v>54</v>
      </c>
      <c r="C6" s="166" t="s">
        <v>66</v>
      </c>
      <c r="D6" s="167">
        <f t="shared" ref="D6:D8" si="0">SUM(E6+J6+O6+T6+Y6)</f>
        <v>44</v>
      </c>
      <c r="E6" s="168">
        <f t="shared" ref="E6:E8" si="1">SUM(F6:I6)</f>
        <v>3</v>
      </c>
      <c r="F6" s="263">
        <f t="shared" ref="F6:I8" si="2">F9+F39+F51+F12+F15+F18+F21+F24+F27+F30+F33+F36+F42+F45+F48</f>
        <v>3</v>
      </c>
      <c r="G6" s="263">
        <f t="shared" si="2"/>
        <v>0</v>
      </c>
      <c r="H6" s="263">
        <f t="shared" si="2"/>
        <v>0</v>
      </c>
      <c r="I6" s="263">
        <f t="shared" si="2"/>
        <v>0</v>
      </c>
      <c r="J6" s="168">
        <f t="shared" ref="J6:J8" si="3">SUM(K6:N6)</f>
        <v>20</v>
      </c>
      <c r="K6" s="263">
        <f t="shared" ref="K6:N8" si="4">K9+K39+K51+K12+K15+K18+K21+K24+K27+K30+K33+K36+K42+K45+K48</f>
        <v>0</v>
      </c>
      <c r="L6" s="263">
        <f t="shared" si="4"/>
        <v>17</v>
      </c>
      <c r="M6" s="263">
        <f t="shared" si="4"/>
        <v>3</v>
      </c>
      <c r="N6" s="263">
        <f t="shared" si="4"/>
        <v>0</v>
      </c>
      <c r="O6" s="168">
        <f t="shared" ref="O6:O8" si="5">SUM(P6:S6)</f>
        <v>14</v>
      </c>
      <c r="P6" s="263">
        <f t="shared" ref="P6:S8" si="6">P9+P39+P51+P12+P15+P18+P21+P24+P27+P30+P33+P36+P42+P45+P48</f>
        <v>3</v>
      </c>
      <c r="Q6" s="263">
        <f t="shared" si="6"/>
        <v>2</v>
      </c>
      <c r="R6" s="263">
        <f t="shared" si="6"/>
        <v>9</v>
      </c>
      <c r="S6" s="263">
        <f t="shared" si="6"/>
        <v>0</v>
      </c>
      <c r="T6" s="169">
        <f t="shared" ref="T6:T8" si="7">SUM(U6:X6)</f>
        <v>7</v>
      </c>
      <c r="U6" s="263">
        <f t="shared" ref="U6:X8" si="8">U9+U39+U51+U12+U15+U18+U21+U24+U27+U30+U33+U36+U42+U45+U48</f>
        <v>0</v>
      </c>
      <c r="V6" s="263">
        <f t="shared" si="8"/>
        <v>1</v>
      </c>
      <c r="W6" s="263">
        <f t="shared" si="8"/>
        <v>6</v>
      </c>
      <c r="X6" s="263">
        <f t="shared" si="8"/>
        <v>0</v>
      </c>
      <c r="Y6" s="168">
        <f t="shared" ref="Y6:Y8" si="9">SUM(Z6:AC6)</f>
        <v>0</v>
      </c>
      <c r="Z6" s="263">
        <f t="shared" ref="Z6:AC8" si="10">Z9+Z39+Z51+Z12+Z15+Z18+Z21+Z24+Z27+Z30+Z33+Z36+Z42+Z45+Z48</f>
        <v>0</v>
      </c>
      <c r="AA6" s="263">
        <f t="shared" si="10"/>
        <v>0</v>
      </c>
      <c r="AB6" s="263">
        <f t="shared" si="10"/>
        <v>0</v>
      </c>
      <c r="AC6" s="439">
        <f t="shared" si="10"/>
        <v>0</v>
      </c>
    </row>
    <row r="7" spans="2:29" s="11" customFormat="1" ht="21" customHeight="1">
      <c r="B7" s="549"/>
      <c r="C7" s="170" t="s">
        <v>3</v>
      </c>
      <c r="D7" s="171">
        <f t="shared" si="0"/>
        <v>40</v>
      </c>
      <c r="E7" s="172">
        <f t="shared" si="1"/>
        <v>0</v>
      </c>
      <c r="F7" s="173">
        <f t="shared" si="2"/>
        <v>0</v>
      </c>
      <c r="G7" s="173">
        <f t="shared" si="2"/>
        <v>0</v>
      </c>
      <c r="H7" s="173">
        <f t="shared" si="2"/>
        <v>0</v>
      </c>
      <c r="I7" s="173">
        <f t="shared" si="2"/>
        <v>0</v>
      </c>
      <c r="J7" s="172">
        <f t="shared" si="3"/>
        <v>19</v>
      </c>
      <c r="K7" s="173">
        <f t="shared" si="4"/>
        <v>0</v>
      </c>
      <c r="L7" s="173">
        <f t="shared" si="4"/>
        <v>16</v>
      </c>
      <c r="M7" s="173">
        <f t="shared" si="4"/>
        <v>3</v>
      </c>
      <c r="N7" s="173">
        <f t="shared" si="4"/>
        <v>0</v>
      </c>
      <c r="O7" s="172">
        <f t="shared" si="5"/>
        <v>14</v>
      </c>
      <c r="P7" s="173">
        <f t="shared" si="6"/>
        <v>3</v>
      </c>
      <c r="Q7" s="173">
        <f t="shared" si="6"/>
        <v>2</v>
      </c>
      <c r="R7" s="173">
        <f t="shared" si="6"/>
        <v>9</v>
      </c>
      <c r="S7" s="173">
        <f t="shared" si="6"/>
        <v>0</v>
      </c>
      <c r="T7" s="174">
        <f t="shared" si="7"/>
        <v>7</v>
      </c>
      <c r="U7" s="173">
        <f t="shared" si="8"/>
        <v>0</v>
      </c>
      <c r="V7" s="173">
        <f t="shared" si="8"/>
        <v>1</v>
      </c>
      <c r="W7" s="173">
        <f t="shared" si="8"/>
        <v>6</v>
      </c>
      <c r="X7" s="173">
        <f t="shared" si="8"/>
        <v>0</v>
      </c>
      <c r="Y7" s="172">
        <f t="shared" si="9"/>
        <v>0</v>
      </c>
      <c r="Z7" s="173">
        <f t="shared" si="10"/>
        <v>0</v>
      </c>
      <c r="AA7" s="173">
        <f t="shared" si="10"/>
        <v>0</v>
      </c>
      <c r="AB7" s="173">
        <f t="shared" si="10"/>
        <v>0</v>
      </c>
      <c r="AC7" s="440">
        <f t="shared" si="10"/>
        <v>0</v>
      </c>
    </row>
    <row r="8" spans="2:29" s="11" customFormat="1" ht="21" customHeight="1" thickBot="1">
      <c r="B8" s="549"/>
      <c r="C8" s="175" t="s">
        <v>4</v>
      </c>
      <c r="D8" s="176">
        <f t="shared" si="0"/>
        <v>4</v>
      </c>
      <c r="E8" s="177">
        <f t="shared" si="1"/>
        <v>3</v>
      </c>
      <c r="F8" s="161">
        <f t="shared" si="2"/>
        <v>3</v>
      </c>
      <c r="G8" s="161">
        <f t="shared" si="2"/>
        <v>0</v>
      </c>
      <c r="H8" s="161">
        <f t="shared" si="2"/>
        <v>0</v>
      </c>
      <c r="I8" s="161">
        <f t="shared" si="2"/>
        <v>0</v>
      </c>
      <c r="J8" s="160">
        <f t="shared" si="3"/>
        <v>1</v>
      </c>
      <c r="K8" s="161">
        <f t="shared" si="4"/>
        <v>0</v>
      </c>
      <c r="L8" s="161">
        <f t="shared" si="4"/>
        <v>1</v>
      </c>
      <c r="M8" s="161">
        <f t="shared" si="4"/>
        <v>0</v>
      </c>
      <c r="N8" s="161">
        <f t="shared" si="4"/>
        <v>0</v>
      </c>
      <c r="O8" s="160">
        <f t="shared" si="5"/>
        <v>0</v>
      </c>
      <c r="P8" s="161">
        <f t="shared" si="6"/>
        <v>0</v>
      </c>
      <c r="Q8" s="161">
        <f t="shared" si="6"/>
        <v>0</v>
      </c>
      <c r="R8" s="161">
        <f t="shared" si="6"/>
        <v>0</v>
      </c>
      <c r="S8" s="161">
        <f t="shared" si="6"/>
        <v>0</v>
      </c>
      <c r="T8" s="178">
        <f t="shared" si="7"/>
        <v>0</v>
      </c>
      <c r="U8" s="161">
        <f t="shared" si="8"/>
        <v>0</v>
      </c>
      <c r="V8" s="161">
        <f t="shared" si="8"/>
        <v>0</v>
      </c>
      <c r="W8" s="161">
        <f t="shared" si="8"/>
        <v>0</v>
      </c>
      <c r="X8" s="161">
        <f t="shared" si="8"/>
        <v>0</v>
      </c>
      <c r="Y8" s="177">
        <f t="shared" si="9"/>
        <v>0</v>
      </c>
      <c r="Z8" s="161">
        <f t="shared" si="10"/>
        <v>0</v>
      </c>
      <c r="AA8" s="161">
        <f t="shared" si="10"/>
        <v>0</v>
      </c>
      <c r="AB8" s="161">
        <f t="shared" si="10"/>
        <v>0</v>
      </c>
      <c r="AC8" s="165">
        <f t="shared" si="10"/>
        <v>0</v>
      </c>
    </row>
    <row r="9" spans="2:29" s="262" customFormat="1" ht="21" customHeight="1">
      <c r="B9" s="557" t="s">
        <v>45</v>
      </c>
      <c r="C9" s="88" t="s">
        <v>324</v>
      </c>
      <c r="D9" s="89">
        <f t="shared" ref="D9:D53" si="11">SUM(E9+J9+O9+T9+Y9)</f>
        <v>8</v>
      </c>
      <c r="E9" s="90">
        <f t="shared" ref="E9:E11" si="12">SUM(F9:I9)</f>
        <v>3</v>
      </c>
      <c r="F9" s="91">
        <f>F10+F11</f>
        <v>3</v>
      </c>
      <c r="G9" s="91">
        <f>G10+G11</f>
        <v>0</v>
      </c>
      <c r="H9" s="91">
        <f>H10+H11</f>
        <v>0</v>
      </c>
      <c r="I9" s="92">
        <f>I10+I11</f>
        <v>0</v>
      </c>
      <c r="J9" s="93">
        <f t="shared" ref="J9:J11" si="13">SUM(K9:N9)</f>
        <v>2</v>
      </c>
      <c r="K9" s="91">
        <f>K10+K11</f>
        <v>0</v>
      </c>
      <c r="L9" s="91">
        <f>L10+L11</f>
        <v>2</v>
      </c>
      <c r="M9" s="91">
        <f>M10+M11</f>
        <v>0</v>
      </c>
      <c r="N9" s="91">
        <f>N10+N11</f>
        <v>0</v>
      </c>
      <c r="O9" s="90">
        <f t="shared" ref="O9:O11" si="14">SUM(P9:S9)</f>
        <v>3</v>
      </c>
      <c r="P9" s="91">
        <f>P10+P11</f>
        <v>0</v>
      </c>
      <c r="Q9" s="91">
        <f>Q10+Q11</f>
        <v>1</v>
      </c>
      <c r="R9" s="91">
        <f>R10+R11</f>
        <v>2</v>
      </c>
      <c r="S9" s="92">
        <f>S10+S11</f>
        <v>0</v>
      </c>
      <c r="T9" s="93">
        <f t="shared" ref="T9:T11" si="15">SUM(U9:X9)</f>
        <v>0</v>
      </c>
      <c r="U9" s="91">
        <f>U10+U11</f>
        <v>0</v>
      </c>
      <c r="V9" s="91">
        <f>V10+V11</f>
        <v>0</v>
      </c>
      <c r="W9" s="91">
        <f>W10+W11</f>
        <v>0</v>
      </c>
      <c r="X9" s="91">
        <f>X10+X11</f>
        <v>0</v>
      </c>
      <c r="Y9" s="90">
        <f t="shared" ref="Y9:Y11" si="16">SUM(Z9:AC9)</f>
        <v>0</v>
      </c>
      <c r="Z9" s="91">
        <f>Z10+Z11</f>
        <v>0</v>
      </c>
      <c r="AA9" s="91">
        <f>AA10+AA11</f>
        <v>0</v>
      </c>
      <c r="AB9" s="91">
        <f>AB10+AB11</f>
        <v>0</v>
      </c>
      <c r="AC9" s="94">
        <f>AC10+AC11</f>
        <v>0</v>
      </c>
    </row>
    <row r="10" spans="2:29" s="262" customFormat="1" ht="21" customHeight="1">
      <c r="B10" s="558"/>
      <c r="C10" s="76" t="s">
        <v>325</v>
      </c>
      <c r="D10" s="42">
        <f t="shared" si="11"/>
        <v>4</v>
      </c>
      <c r="E10" s="34">
        <f t="shared" si="12"/>
        <v>0</v>
      </c>
      <c r="F10" s="26"/>
      <c r="G10" s="26"/>
      <c r="H10" s="26"/>
      <c r="I10" s="35"/>
      <c r="J10" s="32">
        <f t="shared" si="13"/>
        <v>1</v>
      </c>
      <c r="K10" s="26"/>
      <c r="L10" s="26">
        <v>1</v>
      </c>
      <c r="M10" s="26"/>
      <c r="N10" s="30"/>
      <c r="O10" s="34">
        <f t="shared" si="14"/>
        <v>3</v>
      </c>
      <c r="P10" s="26"/>
      <c r="Q10" s="26">
        <v>1</v>
      </c>
      <c r="R10" s="26">
        <v>2</v>
      </c>
      <c r="S10" s="35"/>
      <c r="T10" s="32">
        <f t="shared" si="15"/>
        <v>0</v>
      </c>
      <c r="U10" s="26"/>
      <c r="V10" s="26"/>
      <c r="W10" s="26"/>
      <c r="X10" s="30"/>
      <c r="Y10" s="34">
        <f t="shared" si="16"/>
        <v>0</v>
      </c>
      <c r="Z10" s="26"/>
      <c r="AA10" s="26"/>
      <c r="AB10" s="26"/>
      <c r="AC10" s="27"/>
    </row>
    <row r="11" spans="2:29" s="262" customFormat="1" ht="21" customHeight="1">
      <c r="B11" s="558"/>
      <c r="C11" s="77" t="s">
        <v>326</v>
      </c>
      <c r="D11" s="78">
        <f t="shared" si="11"/>
        <v>4</v>
      </c>
      <c r="E11" s="83">
        <f t="shared" si="12"/>
        <v>3</v>
      </c>
      <c r="F11" s="84">
        <v>3</v>
      </c>
      <c r="G11" s="84"/>
      <c r="H11" s="84"/>
      <c r="I11" s="85"/>
      <c r="J11" s="86">
        <f t="shared" si="13"/>
        <v>1</v>
      </c>
      <c r="K11" s="84"/>
      <c r="L11" s="84">
        <v>1</v>
      </c>
      <c r="M11" s="84"/>
      <c r="N11" s="87"/>
      <c r="O11" s="83">
        <f t="shared" si="14"/>
        <v>0</v>
      </c>
      <c r="P11" s="84"/>
      <c r="Q11" s="84">
        <v>0</v>
      </c>
      <c r="R11" s="84">
        <v>0</v>
      </c>
      <c r="S11" s="85"/>
      <c r="T11" s="86">
        <f t="shared" si="15"/>
        <v>0</v>
      </c>
      <c r="U11" s="84"/>
      <c r="V11" s="84"/>
      <c r="W11" s="84"/>
      <c r="X11" s="87"/>
      <c r="Y11" s="83">
        <f t="shared" si="16"/>
        <v>0</v>
      </c>
      <c r="Z11" s="84"/>
      <c r="AA11" s="84"/>
      <c r="AB11" s="84"/>
      <c r="AC11" s="95"/>
    </row>
    <row r="12" spans="2:29" s="262" customFormat="1" ht="21" customHeight="1">
      <c r="B12" s="556" t="s">
        <v>314</v>
      </c>
      <c r="C12" s="79" t="s">
        <v>366</v>
      </c>
      <c r="D12" s="80">
        <f t="shared" si="11"/>
        <v>2</v>
      </c>
      <c r="E12" s="37">
        <f>SUM(F12:I12)</f>
        <v>0</v>
      </c>
      <c r="F12" s="38">
        <f>F13+F14</f>
        <v>0</v>
      </c>
      <c r="G12" s="38">
        <f>G13+G14</f>
        <v>0</v>
      </c>
      <c r="H12" s="38">
        <f>H13+H14</f>
        <v>0</v>
      </c>
      <c r="I12" s="39">
        <f>I13+I14</f>
        <v>0</v>
      </c>
      <c r="J12" s="40">
        <f>SUM(K12:N12)</f>
        <v>1</v>
      </c>
      <c r="K12" s="38">
        <f>K13+K14</f>
        <v>0</v>
      </c>
      <c r="L12" s="38">
        <f>L13+L14</f>
        <v>1</v>
      </c>
      <c r="M12" s="38">
        <f>M13+M14</f>
        <v>0</v>
      </c>
      <c r="N12" s="38">
        <f>N13+N14</f>
        <v>0</v>
      </c>
      <c r="O12" s="37">
        <f>SUM(P12:S12)</f>
        <v>1</v>
      </c>
      <c r="P12" s="38">
        <f>P13+P14</f>
        <v>0</v>
      </c>
      <c r="Q12" s="38">
        <f>Q13+Q14</f>
        <v>0</v>
      </c>
      <c r="R12" s="38">
        <f>R13+R14</f>
        <v>1</v>
      </c>
      <c r="S12" s="39">
        <f>S13+S14</f>
        <v>0</v>
      </c>
      <c r="T12" s="40">
        <f>SUM(U12:X12)</f>
        <v>0</v>
      </c>
      <c r="U12" s="38">
        <f>U13+U14</f>
        <v>0</v>
      </c>
      <c r="V12" s="38">
        <f>V13+V14</f>
        <v>0</v>
      </c>
      <c r="W12" s="38">
        <f>W13+W14</f>
        <v>0</v>
      </c>
      <c r="X12" s="38">
        <f>X13+X14</f>
        <v>0</v>
      </c>
      <c r="Y12" s="37">
        <f>SUM(Z12:AC12)</f>
        <v>0</v>
      </c>
      <c r="Z12" s="38">
        <f>Z13+Z14</f>
        <v>0</v>
      </c>
      <c r="AA12" s="38">
        <f>AA13+AA14</f>
        <v>0</v>
      </c>
      <c r="AB12" s="38">
        <f>AB13+AB14</f>
        <v>0</v>
      </c>
      <c r="AC12" s="44">
        <f>AC13+AC14</f>
        <v>0</v>
      </c>
    </row>
    <row r="13" spans="2:29" s="262" customFormat="1" ht="21" customHeight="1">
      <c r="B13" s="507"/>
      <c r="C13" s="76" t="s">
        <v>367</v>
      </c>
      <c r="D13" s="42">
        <f t="shared" si="11"/>
        <v>2</v>
      </c>
      <c r="E13" s="34">
        <f t="shared" ref="E13:E14" si="17">SUM(F13:I13)</f>
        <v>0</v>
      </c>
      <c r="F13" s="26"/>
      <c r="G13" s="26"/>
      <c r="H13" s="26"/>
      <c r="I13" s="35"/>
      <c r="J13" s="32">
        <f t="shared" ref="J13:J14" si="18">SUM(K13:N13)</f>
        <v>1</v>
      </c>
      <c r="K13" s="26"/>
      <c r="L13" s="26">
        <v>1</v>
      </c>
      <c r="M13" s="26"/>
      <c r="N13" s="30"/>
      <c r="O13" s="34">
        <f t="shared" ref="O13:O14" si="19">SUM(P13:S13)</f>
        <v>1</v>
      </c>
      <c r="P13" s="26"/>
      <c r="Q13" s="26"/>
      <c r="R13" s="26">
        <v>1</v>
      </c>
      <c r="S13" s="35"/>
      <c r="T13" s="32">
        <f t="shared" ref="T13:T14" si="20">SUM(U13:X13)</f>
        <v>0</v>
      </c>
      <c r="U13" s="26"/>
      <c r="V13" s="26"/>
      <c r="W13" s="26"/>
      <c r="X13" s="30"/>
      <c r="Y13" s="34">
        <f t="shared" ref="Y13:Y14" si="21">SUM(Z13:AC13)</f>
        <v>0</v>
      </c>
      <c r="Z13" s="26"/>
      <c r="AA13" s="26"/>
      <c r="AB13" s="26"/>
      <c r="AC13" s="27"/>
    </row>
    <row r="14" spans="2:29" s="262" customFormat="1" ht="21" customHeight="1">
      <c r="B14" s="508"/>
      <c r="C14" s="81" t="s">
        <v>368</v>
      </c>
      <c r="D14" s="82">
        <f t="shared" si="11"/>
        <v>0</v>
      </c>
      <c r="E14" s="83">
        <f t="shared" si="17"/>
        <v>0</v>
      </c>
      <c r="F14" s="84"/>
      <c r="G14" s="84"/>
      <c r="H14" s="84"/>
      <c r="I14" s="85"/>
      <c r="J14" s="86">
        <f t="shared" si="18"/>
        <v>0</v>
      </c>
      <c r="K14" s="84"/>
      <c r="L14" s="84">
        <v>0</v>
      </c>
      <c r="M14" s="84"/>
      <c r="N14" s="87"/>
      <c r="O14" s="83">
        <f t="shared" si="19"/>
        <v>0</v>
      </c>
      <c r="P14" s="84"/>
      <c r="Q14" s="84"/>
      <c r="R14" s="84">
        <v>0</v>
      </c>
      <c r="S14" s="85"/>
      <c r="T14" s="86">
        <f t="shared" si="20"/>
        <v>0</v>
      </c>
      <c r="U14" s="84"/>
      <c r="V14" s="84"/>
      <c r="W14" s="84"/>
      <c r="X14" s="87"/>
      <c r="Y14" s="83">
        <f t="shared" si="21"/>
        <v>0</v>
      </c>
      <c r="Z14" s="84"/>
      <c r="AA14" s="84"/>
      <c r="AB14" s="84"/>
      <c r="AC14" s="95"/>
    </row>
    <row r="15" spans="2:29" s="262" customFormat="1" ht="21" customHeight="1">
      <c r="B15" s="550" t="s">
        <v>419</v>
      </c>
      <c r="C15" s="79" t="s">
        <v>406</v>
      </c>
      <c r="D15" s="80">
        <f t="shared" si="11"/>
        <v>3</v>
      </c>
      <c r="E15" s="37">
        <f>SUM(F15:I15)</f>
        <v>0</v>
      </c>
      <c r="F15" s="38">
        <f>F16+F17</f>
        <v>0</v>
      </c>
      <c r="G15" s="38">
        <f>G16+G17</f>
        <v>0</v>
      </c>
      <c r="H15" s="38">
        <f>H16+H17</f>
        <v>0</v>
      </c>
      <c r="I15" s="39">
        <f>I16+I17</f>
        <v>0</v>
      </c>
      <c r="J15" s="40">
        <f>SUM(K15:N15)</f>
        <v>2</v>
      </c>
      <c r="K15" s="38">
        <f>K16+K17</f>
        <v>0</v>
      </c>
      <c r="L15" s="38">
        <f>L16+L17</f>
        <v>1</v>
      </c>
      <c r="M15" s="38">
        <f>M16+M17</f>
        <v>1</v>
      </c>
      <c r="N15" s="38">
        <f>N16+N17</f>
        <v>0</v>
      </c>
      <c r="O15" s="37">
        <f>SUM(P15:S15)</f>
        <v>1</v>
      </c>
      <c r="P15" s="38">
        <f>P16+P17</f>
        <v>0</v>
      </c>
      <c r="Q15" s="38">
        <f>Q16+Q17</f>
        <v>0</v>
      </c>
      <c r="R15" s="38">
        <f>R16+R17</f>
        <v>1</v>
      </c>
      <c r="S15" s="39">
        <f>S16+S17</f>
        <v>0</v>
      </c>
      <c r="T15" s="40">
        <f>SUM(U15:X15)</f>
        <v>0</v>
      </c>
      <c r="U15" s="38">
        <f>U16+U17</f>
        <v>0</v>
      </c>
      <c r="V15" s="38">
        <f>V16+V17</f>
        <v>0</v>
      </c>
      <c r="W15" s="38">
        <f>W16+W17</f>
        <v>0</v>
      </c>
      <c r="X15" s="38">
        <f>X16+X17</f>
        <v>0</v>
      </c>
      <c r="Y15" s="37">
        <f>SUM(Z15:AC15)</f>
        <v>0</v>
      </c>
      <c r="Z15" s="38">
        <f>Z16+Z17</f>
        <v>0</v>
      </c>
      <c r="AA15" s="38">
        <f>AA16+AA17</f>
        <v>0</v>
      </c>
      <c r="AB15" s="38">
        <f>AB16+AB17</f>
        <v>0</v>
      </c>
      <c r="AC15" s="44">
        <f>AC16+AC17</f>
        <v>0</v>
      </c>
    </row>
    <row r="16" spans="2:29" s="262" customFormat="1" ht="21" customHeight="1">
      <c r="B16" s="551"/>
      <c r="C16" s="76" t="s">
        <v>407</v>
      </c>
      <c r="D16" s="42">
        <f t="shared" si="11"/>
        <v>3</v>
      </c>
      <c r="E16" s="34">
        <f t="shared" ref="E16:E17" si="22">SUM(F16:I16)</f>
        <v>0</v>
      </c>
      <c r="F16" s="26"/>
      <c r="G16" s="26"/>
      <c r="H16" s="26"/>
      <c r="I16" s="35"/>
      <c r="J16" s="32">
        <f t="shared" ref="J16:J17" si="23">SUM(K16:N16)</f>
        <v>2</v>
      </c>
      <c r="K16" s="26"/>
      <c r="L16" s="26">
        <v>1</v>
      </c>
      <c r="M16" s="26">
        <v>1</v>
      </c>
      <c r="N16" s="30"/>
      <c r="O16" s="34">
        <f t="shared" ref="O16:O17" si="24">SUM(P16:S16)</f>
        <v>1</v>
      </c>
      <c r="P16" s="26"/>
      <c r="Q16" s="26"/>
      <c r="R16" s="26">
        <v>1</v>
      </c>
      <c r="S16" s="35"/>
      <c r="T16" s="32">
        <f t="shared" ref="T16:T17" si="25">SUM(U16:X16)</f>
        <v>0</v>
      </c>
      <c r="U16" s="26"/>
      <c r="V16" s="26"/>
      <c r="W16" s="26"/>
      <c r="X16" s="30"/>
      <c r="Y16" s="34">
        <f t="shared" ref="Y16:Y17" si="26">SUM(Z16:AC16)</f>
        <v>0</v>
      </c>
      <c r="Z16" s="26"/>
      <c r="AA16" s="26"/>
      <c r="AB16" s="26"/>
      <c r="AC16" s="27"/>
    </row>
    <row r="17" spans="2:29" s="262" customFormat="1" ht="21" customHeight="1">
      <c r="B17" s="552"/>
      <c r="C17" s="81" t="s">
        <v>408</v>
      </c>
      <c r="D17" s="82">
        <f t="shared" si="11"/>
        <v>0</v>
      </c>
      <c r="E17" s="83">
        <f t="shared" si="22"/>
        <v>0</v>
      </c>
      <c r="F17" s="84"/>
      <c r="G17" s="84"/>
      <c r="H17" s="84"/>
      <c r="I17" s="85"/>
      <c r="J17" s="86">
        <f t="shared" si="23"/>
        <v>0</v>
      </c>
      <c r="K17" s="84"/>
      <c r="L17" s="84"/>
      <c r="M17" s="84"/>
      <c r="N17" s="87"/>
      <c r="O17" s="83">
        <f t="shared" si="24"/>
        <v>0</v>
      </c>
      <c r="P17" s="84"/>
      <c r="Q17" s="84"/>
      <c r="R17" s="84"/>
      <c r="S17" s="85"/>
      <c r="T17" s="86">
        <f t="shared" si="25"/>
        <v>0</v>
      </c>
      <c r="U17" s="84"/>
      <c r="V17" s="84"/>
      <c r="W17" s="84"/>
      <c r="X17" s="87"/>
      <c r="Y17" s="83">
        <f t="shared" si="26"/>
        <v>0</v>
      </c>
      <c r="Z17" s="84"/>
      <c r="AA17" s="84"/>
      <c r="AB17" s="84"/>
      <c r="AC17" s="95"/>
    </row>
    <row r="18" spans="2:29" s="262" customFormat="1" ht="21" customHeight="1">
      <c r="B18" s="551" t="s">
        <v>424</v>
      </c>
      <c r="C18" s="79" t="s">
        <v>406</v>
      </c>
      <c r="D18" s="80">
        <f t="shared" si="11"/>
        <v>2</v>
      </c>
      <c r="E18" s="37">
        <f>SUM(F18:I18)</f>
        <v>0</v>
      </c>
      <c r="F18" s="38">
        <f>F19+F20</f>
        <v>0</v>
      </c>
      <c r="G18" s="38">
        <f>G19+G20</f>
        <v>0</v>
      </c>
      <c r="H18" s="38">
        <f>H19+H20</f>
        <v>0</v>
      </c>
      <c r="I18" s="39">
        <f>I19+I20</f>
        <v>0</v>
      </c>
      <c r="J18" s="40">
        <f>SUM(K18:N18)</f>
        <v>1</v>
      </c>
      <c r="K18" s="38">
        <f>K19+K20</f>
        <v>0</v>
      </c>
      <c r="L18" s="38">
        <f>L19+L20</f>
        <v>1</v>
      </c>
      <c r="M18" s="38">
        <f>M19+M20</f>
        <v>0</v>
      </c>
      <c r="N18" s="38">
        <f>N19+N20</f>
        <v>0</v>
      </c>
      <c r="O18" s="37">
        <f>SUM(P18:S18)</f>
        <v>1</v>
      </c>
      <c r="P18" s="38">
        <f>P19+P20</f>
        <v>0</v>
      </c>
      <c r="Q18" s="38">
        <f>Q19+Q20</f>
        <v>0</v>
      </c>
      <c r="R18" s="38">
        <f>R19+R20</f>
        <v>1</v>
      </c>
      <c r="S18" s="39">
        <f>S19+S20</f>
        <v>0</v>
      </c>
      <c r="T18" s="40">
        <f>SUM(U18:X18)</f>
        <v>0</v>
      </c>
      <c r="U18" s="38">
        <f>U19+U20</f>
        <v>0</v>
      </c>
      <c r="V18" s="38">
        <f>V19+V20</f>
        <v>0</v>
      </c>
      <c r="W18" s="38">
        <f>W19+W20</f>
        <v>0</v>
      </c>
      <c r="X18" s="38">
        <f>X19+X20</f>
        <v>0</v>
      </c>
      <c r="Y18" s="37">
        <f>SUM(Z18:AC18)</f>
        <v>0</v>
      </c>
      <c r="Z18" s="38">
        <f>Z19+Z20</f>
        <v>0</v>
      </c>
      <c r="AA18" s="38">
        <f>AA19+AA20</f>
        <v>0</v>
      </c>
      <c r="AB18" s="38">
        <f>AB19+AB20</f>
        <v>0</v>
      </c>
      <c r="AC18" s="44">
        <f>AC19+AC20</f>
        <v>0</v>
      </c>
    </row>
    <row r="19" spans="2:29" s="262" customFormat="1" ht="21" customHeight="1">
      <c r="B19" s="551"/>
      <c r="C19" s="76" t="s">
        <v>407</v>
      </c>
      <c r="D19" s="42">
        <f t="shared" si="11"/>
        <v>2</v>
      </c>
      <c r="E19" s="34">
        <f t="shared" ref="E19:E20" si="27">SUM(F19:I19)</f>
        <v>0</v>
      </c>
      <c r="F19" s="26"/>
      <c r="G19" s="26"/>
      <c r="H19" s="26"/>
      <c r="I19" s="35"/>
      <c r="J19" s="32">
        <f t="shared" ref="J19:J20" si="28">SUM(K19:N19)</f>
        <v>1</v>
      </c>
      <c r="K19" s="26"/>
      <c r="L19" s="26">
        <v>1</v>
      </c>
      <c r="M19" s="26"/>
      <c r="N19" s="30"/>
      <c r="O19" s="34">
        <f t="shared" ref="O19:O20" si="29">SUM(P19:S19)</f>
        <v>1</v>
      </c>
      <c r="P19" s="26"/>
      <c r="Q19" s="26"/>
      <c r="R19" s="26">
        <v>1</v>
      </c>
      <c r="S19" s="35"/>
      <c r="T19" s="32">
        <f t="shared" ref="T19:T20" si="30">SUM(U19:X19)</f>
        <v>0</v>
      </c>
      <c r="U19" s="26"/>
      <c r="V19" s="26"/>
      <c r="W19" s="26"/>
      <c r="X19" s="30"/>
      <c r="Y19" s="34">
        <f t="shared" ref="Y19:Y20" si="31">SUM(Z19:AC19)</f>
        <v>0</v>
      </c>
      <c r="Z19" s="26"/>
      <c r="AA19" s="26"/>
      <c r="AB19" s="26"/>
      <c r="AC19" s="27"/>
    </row>
    <row r="20" spans="2:29" s="262" customFormat="1" ht="21" customHeight="1">
      <c r="B20" s="551"/>
      <c r="C20" s="81" t="s">
        <v>408</v>
      </c>
      <c r="D20" s="82">
        <f t="shared" si="11"/>
        <v>0</v>
      </c>
      <c r="E20" s="83">
        <f t="shared" si="27"/>
        <v>0</v>
      </c>
      <c r="F20" s="84"/>
      <c r="G20" s="84"/>
      <c r="H20" s="84"/>
      <c r="I20" s="85"/>
      <c r="J20" s="86">
        <f t="shared" si="28"/>
        <v>0</v>
      </c>
      <c r="K20" s="84"/>
      <c r="L20" s="84"/>
      <c r="M20" s="84"/>
      <c r="N20" s="87"/>
      <c r="O20" s="83">
        <f t="shared" si="29"/>
        <v>0</v>
      </c>
      <c r="P20" s="84"/>
      <c r="Q20" s="84"/>
      <c r="R20" s="84"/>
      <c r="S20" s="85"/>
      <c r="T20" s="86">
        <f t="shared" si="30"/>
        <v>0</v>
      </c>
      <c r="U20" s="84"/>
      <c r="V20" s="84"/>
      <c r="W20" s="84"/>
      <c r="X20" s="87"/>
      <c r="Y20" s="83">
        <f t="shared" si="31"/>
        <v>0</v>
      </c>
      <c r="Z20" s="84"/>
      <c r="AA20" s="84"/>
      <c r="AB20" s="84"/>
      <c r="AC20" s="95"/>
    </row>
    <row r="21" spans="2:29" s="262" customFormat="1" ht="21" customHeight="1">
      <c r="B21" s="550" t="s">
        <v>405</v>
      </c>
      <c r="C21" s="79" t="s">
        <v>406</v>
      </c>
      <c r="D21" s="80">
        <f t="shared" si="11"/>
        <v>3</v>
      </c>
      <c r="E21" s="37">
        <f>SUM(F21:I21)</f>
        <v>0</v>
      </c>
      <c r="F21" s="38">
        <f>F22+F23</f>
        <v>0</v>
      </c>
      <c r="G21" s="38">
        <f>G22+G23</f>
        <v>0</v>
      </c>
      <c r="H21" s="38">
        <f>H22+H23</f>
        <v>0</v>
      </c>
      <c r="I21" s="39">
        <f>I22+I23</f>
        <v>0</v>
      </c>
      <c r="J21" s="40">
        <f>SUM(K21:N21)</f>
        <v>1</v>
      </c>
      <c r="K21" s="38">
        <f>K22+K23</f>
        <v>0</v>
      </c>
      <c r="L21" s="38">
        <f>L22+L23</f>
        <v>1</v>
      </c>
      <c r="M21" s="38">
        <f>M22+M23</f>
        <v>0</v>
      </c>
      <c r="N21" s="38">
        <f>N22+N23</f>
        <v>0</v>
      </c>
      <c r="O21" s="37">
        <f>SUM(P21:S21)</f>
        <v>1</v>
      </c>
      <c r="P21" s="38">
        <f>P22+P23</f>
        <v>0</v>
      </c>
      <c r="Q21" s="38">
        <f>Q22+Q23</f>
        <v>1</v>
      </c>
      <c r="R21" s="38">
        <f>R22+R23</f>
        <v>0</v>
      </c>
      <c r="S21" s="39">
        <f>S22+S23</f>
        <v>0</v>
      </c>
      <c r="T21" s="40">
        <f>SUM(U21:X21)</f>
        <v>1</v>
      </c>
      <c r="U21" s="38">
        <f>U22+U23</f>
        <v>0</v>
      </c>
      <c r="V21" s="38">
        <f>V22+V23</f>
        <v>0</v>
      </c>
      <c r="W21" s="38">
        <f>W22+W23</f>
        <v>1</v>
      </c>
      <c r="X21" s="38">
        <f>X22+X23</f>
        <v>0</v>
      </c>
      <c r="Y21" s="37">
        <f>SUM(Z21:AC21)</f>
        <v>0</v>
      </c>
      <c r="Z21" s="38">
        <f>Z22+Z23</f>
        <v>0</v>
      </c>
      <c r="AA21" s="38">
        <f>AA22+AA23</f>
        <v>0</v>
      </c>
      <c r="AB21" s="38">
        <f>AB22+AB23</f>
        <v>0</v>
      </c>
      <c r="AC21" s="44">
        <f>AC22+AC23</f>
        <v>0</v>
      </c>
    </row>
    <row r="22" spans="2:29" s="262" customFormat="1" ht="21" customHeight="1">
      <c r="B22" s="551"/>
      <c r="C22" s="76" t="s">
        <v>407</v>
      </c>
      <c r="D22" s="42">
        <f t="shared" si="11"/>
        <v>3</v>
      </c>
      <c r="E22" s="34">
        <f t="shared" ref="E22:E23" si="32">SUM(F22:I22)</f>
        <v>0</v>
      </c>
      <c r="F22" s="26"/>
      <c r="G22" s="26"/>
      <c r="H22" s="26"/>
      <c r="I22" s="35"/>
      <c r="J22" s="32">
        <f t="shared" ref="J22:J23" si="33">SUM(K22:N22)</f>
        <v>1</v>
      </c>
      <c r="K22" s="26"/>
      <c r="L22" s="26">
        <v>1</v>
      </c>
      <c r="M22" s="26"/>
      <c r="N22" s="30"/>
      <c r="O22" s="34">
        <f t="shared" ref="O22:O23" si="34">SUM(P22:S22)</f>
        <v>1</v>
      </c>
      <c r="P22" s="26"/>
      <c r="Q22" s="26">
        <v>1</v>
      </c>
      <c r="R22" s="26"/>
      <c r="S22" s="35"/>
      <c r="T22" s="32">
        <f t="shared" ref="T22:T23" si="35">SUM(U22:X22)</f>
        <v>1</v>
      </c>
      <c r="U22" s="26"/>
      <c r="V22" s="26"/>
      <c r="W22" s="26">
        <v>1</v>
      </c>
      <c r="X22" s="30"/>
      <c r="Y22" s="34">
        <f t="shared" ref="Y22:Y23" si="36">SUM(Z22:AC22)</f>
        <v>0</v>
      </c>
      <c r="Z22" s="26"/>
      <c r="AA22" s="26"/>
      <c r="AB22" s="26"/>
      <c r="AC22" s="27"/>
    </row>
    <row r="23" spans="2:29" s="262" customFormat="1" ht="21" customHeight="1">
      <c r="B23" s="552"/>
      <c r="C23" s="81" t="s">
        <v>408</v>
      </c>
      <c r="D23" s="82">
        <f t="shared" si="11"/>
        <v>0</v>
      </c>
      <c r="E23" s="83">
        <f t="shared" si="32"/>
        <v>0</v>
      </c>
      <c r="F23" s="84"/>
      <c r="G23" s="84"/>
      <c r="H23" s="84"/>
      <c r="I23" s="85"/>
      <c r="J23" s="86">
        <f t="shared" si="33"/>
        <v>0</v>
      </c>
      <c r="K23" s="84"/>
      <c r="L23" s="84"/>
      <c r="M23" s="84"/>
      <c r="N23" s="87"/>
      <c r="O23" s="83">
        <f t="shared" si="34"/>
        <v>0</v>
      </c>
      <c r="P23" s="84"/>
      <c r="Q23" s="84"/>
      <c r="R23" s="84"/>
      <c r="S23" s="85"/>
      <c r="T23" s="86">
        <f t="shared" si="35"/>
        <v>0</v>
      </c>
      <c r="U23" s="84"/>
      <c r="V23" s="84"/>
      <c r="W23" s="84"/>
      <c r="X23" s="87"/>
      <c r="Y23" s="83">
        <f t="shared" si="36"/>
        <v>0</v>
      </c>
      <c r="Z23" s="84"/>
      <c r="AA23" s="84"/>
      <c r="AB23" s="84"/>
      <c r="AC23" s="95"/>
    </row>
    <row r="24" spans="2:29" s="262" customFormat="1" ht="21" customHeight="1">
      <c r="B24" s="559" t="s">
        <v>445</v>
      </c>
      <c r="C24" s="79" t="s">
        <v>449</v>
      </c>
      <c r="D24" s="80">
        <v>3</v>
      </c>
      <c r="E24" s="37">
        <f>SUM(F24:I24)</f>
        <v>0</v>
      </c>
      <c r="F24" s="38">
        <f>F25+F26</f>
        <v>0</v>
      </c>
      <c r="G24" s="38">
        <f>G25+G26</f>
        <v>0</v>
      </c>
      <c r="H24" s="38">
        <f>H25+H26</f>
        <v>0</v>
      </c>
      <c r="I24" s="39">
        <f>I25+I26</f>
        <v>0</v>
      </c>
      <c r="J24" s="40">
        <v>2</v>
      </c>
      <c r="K24" s="38">
        <f>K25+K26</f>
        <v>0</v>
      </c>
      <c r="L24" s="38">
        <v>1</v>
      </c>
      <c r="M24" s="38">
        <v>1</v>
      </c>
      <c r="N24" s="38">
        <f>N25+N26</f>
        <v>0</v>
      </c>
      <c r="O24" s="37">
        <f>SUM(P24:S24)</f>
        <v>0</v>
      </c>
      <c r="P24" s="38">
        <f>P25+P26</f>
        <v>0</v>
      </c>
      <c r="Q24" s="38">
        <f>Q25+Q26</f>
        <v>0</v>
      </c>
      <c r="R24" s="38">
        <f>R25+R26</f>
        <v>0</v>
      </c>
      <c r="S24" s="39">
        <f>S25+S26</f>
        <v>0</v>
      </c>
      <c r="T24" s="40">
        <v>1</v>
      </c>
      <c r="U24" s="38">
        <f>U25+U26</f>
        <v>0</v>
      </c>
      <c r="V24" s="38">
        <f>V25+V26</f>
        <v>0</v>
      </c>
      <c r="W24" s="38">
        <v>1</v>
      </c>
      <c r="X24" s="38">
        <f>X25+X26</f>
        <v>0</v>
      </c>
      <c r="Y24" s="37">
        <f>SUM(Z24:AC24)</f>
        <v>0</v>
      </c>
      <c r="Z24" s="38">
        <f>Z25+Z26</f>
        <v>0</v>
      </c>
      <c r="AA24" s="38">
        <f>AA25+AA26</f>
        <v>0</v>
      </c>
      <c r="AB24" s="38">
        <f>AB25+AB26</f>
        <v>0</v>
      </c>
      <c r="AC24" s="44">
        <f>AC25+AC26</f>
        <v>0</v>
      </c>
    </row>
    <row r="25" spans="2:29" s="262" customFormat="1" ht="21" customHeight="1">
      <c r="B25" s="558"/>
      <c r="C25" s="76" t="s">
        <v>450</v>
      </c>
      <c r="D25" s="42">
        <v>3</v>
      </c>
      <c r="E25" s="34">
        <f t="shared" ref="E25:E26" si="37">SUM(F25:I25)</f>
        <v>0</v>
      </c>
      <c r="F25" s="26"/>
      <c r="G25" s="26"/>
      <c r="H25" s="26"/>
      <c r="I25" s="35"/>
      <c r="J25" s="32">
        <v>2</v>
      </c>
      <c r="K25" s="26"/>
      <c r="L25" s="26">
        <v>1</v>
      </c>
      <c r="M25" s="26">
        <v>1</v>
      </c>
      <c r="N25" s="30"/>
      <c r="O25" s="34">
        <f t="shared" ref="O25:O26" si="38">SUM(P25:S25)</f>
        <v>0</v>
      </c>
      <c r="P25" s="26"/>
      <c r="Q25" s="26"/>
      <c r="R25" s="26">
        <v>0</v>
      </c>
      <c r="S25" s="35"/>
      <c r="T25" s="32">
        <v>1</v>
      </c>
      <c r="U25" s="26"/>
      <c r="V25" s="26"/>
      <c r="W25" s="26">
        <v>1</v>
      </c>
      <c r="X25" s="30"/>
      <c r="Y25" s="34">
        <f t="shared" ref="Y25:Y26" si="39">SUM(Z25:AC25)</f>
        <v>0</v>
      </c>
      <c r="Z25" s="26"/>
      <c r="AA25" s="26"/>
      <c r="AB25" s="26"/>
      <c r="AC25" s="27"/>
    </row>
    <row r="26" spans="2:29" s="262" customFormat="1" ht="21" customHeight="1">
      <c r="B26" s="558"/>
      <c r="C26" s="81" t="s">
        <v>451</v>
      </c>
      <c r="D26" s="82">
        <f t="shared" ref="D26" si="40">SUM(E26+J26+O26+T26+Y26)</f>
        <v>0</v>
      </c>
      <c r="E26" s="83">
        <f t="shared" si="37"/>
        <v>0</v>
      </c>
      <c r="F26" s="84"/>
      <c r="G26" s="84"/>
      <c r="H26" s="84"/>
      <c r="I26" s="85"/>
      <c r="J26" s="86">
        <f t="shared" ref="J26" si="41">SUM(K26:N26)</f>
        <v>0</v>
      </c>
      <c r="K26" s="84"/>
      <c r="L26" s="84"/>
      <c r="M26" s="84"/>
      <c r="N26" s="87"/>
      <c r="O26" s="83">
        <f t="shared" si="38"/>
        <v>0</v>
      </c>
      <c r="P26" s="84"/>
      <c r="Q26" s="84"/>
      <c r="R26" s="84"/>
      <c r="S26" s="85"/>
      <c r="T26" s="86">
        <f t="shared" ref="T26" si="42">SUM(U26:X26)</f>
        <v>0</v>
      </c>
      <c r="U26" s="84"/>
      <c r="V26" s="84"/>
      <c r="W26" s="84"/>
      <c r="X26" s="87"/>
      <c r="Y26" s="83">
        <f t="shared" si="39"/>
        <v>0</v>
      </c>
      <c r="Z26" s="84"/>
      <c r="AA26" s="84"/>
      <c r="AB26" s="84"/>
      <c r="AC26" s="95"/>
    </row>
    <row r="27" spans="2:29" s="262" customFormat="1" ht="21" customHeight="1">
      <c r="B27" s="560" t="s">
        <v>307</v>
      </c>
      <c r="C27" s="79" t="s">
        <v>324</v>
      </c>
      <c r="D27" s="80">
        <f t="shared" si="11"/>
        <v>2</v>
      </c>
      <c r="E27" s="37">
        <f>SUM(F27:I27)</f>
        <v>0</v>
      </c>
      <c r="F27" s="38">
        <f>F28+F29</f>
        <v>0</v>
      </c>
      <c r="G27" s="38">
        <f>G28+G29</f>
        <v>0</v>
      </c>
      <c r="H27" s="38">
        <f>H28+H29</f>
        <v>0</v>
      </c>
      <c r="I27" s="39">
        <f>I28+I29</f>
        <v>0</v>
      </c>
      <c r="J27" s="40">
        <f>SUM(K27:N27)</f>
        <v>1</v>
      </c>
      <c r="K27" s="38">
        <f>K28+K29</f>
        <v>0</v>
      </c>
      <c r="L27" s="38">
        <f>L28+L29</f>
        <v>1</v>
      </c>
      <c r="M27" s="38">
        <f>M28+M29</f>
        <v>0</v>
      </c>
      <c r="N27" s="38">
        <f>N28+N29</f>
        <v>0</v>
      </c>
      <c r="O27" s="37">
        <f>SUM(P27:S27)</f>
        <v>1</v>
      </c>
      <c r="P27" s="38">
        <f>P28+P29</f>
        <v>0</v>
      </c>
      <c r="Q27" s="38">
        <f>Q28+Q29</f>
        <v>0</v>
      </c>
      <c r="R27" s="38">
        <f>R28+R29</f>
        <v>1</v>
      </c>
      <c r="S27" s="39">
        <f>S28+S29</f>
        <v>0</v>
      </c>
      <c r="T27" s="40">
        <f>SUM(U27:X27)</f>
        <v>0</v>
      </c>
      <c r="U27" s="38">
        <f>U28+U29</f>
        <v>0</v>
      </c>
      <c r="V27" s="38">
        <f>V28+V29</f>
        <v>0</v>
      </c>
      <c r="W27" s="38">
        <f>W28+W29</f>
        <v>0</v>
      </c>
      <c r="X27" s="38">
        <f>X28+X29</f>
        <v>0</v>
      </c>
      <c r="Y27" s="37">
        <f>SUM(Z27:AC27)</f>
        <v>0</v>
      </c>
      <c r="Z27" s="38">
        <f>Z28+Z29</f>
        <v>0</v>
      </c>
      <c r="AA27" s="38">
        <f>AA28+AA29</f>
        <v>0</v>
      </c>
      <c r="AB27" s="38">
        <f>AB28+AB29</f>
        <v>0</v>
      </c>
      <c r="AC27" s="44">
        <f>AC28+AC29</f>
        <v>0</v>
      </c>
    </row>
    <row r="28" spans="2:29" s="262" customFormat="1" ht="21" customHeight="1">
      <c r="B28" s="561"/>
      <c r="C28" s="76" t="s">
        <v>325</v>
      </c>
      <c r="D28" s="42">
        <f t="shared" si="11"/>
        <v>2</v>
      </c>
      <c r="E28" s="34">
        <f t="shared" ref="E28:E29" si="43">SUM(F28:I28)</f>
        <v>0</v>
      </c>
      <c r="F28" s="26"/>
      <c r="G28" s="26"/>
      <c r="H28" s="26"/>
      <c r="I28" s="35"/>
      <c r="J28" s="32">
        <f t="shared" ref="J28:J29" si="44">SUM(K28:N28)</f>
        <v>1</v>
      </c>
      <c r="K28" s="26"/>
      <c r="L28" s="26">
        <v>1</v>
      </c>
      <c r="M28" s="26"/>
      <c r="N28" s="30"/>
      <c r="O28" s="34">
        <f t="shared" ref="O28:O29" si="45">SUM(P28:S28)</f>
        <v>1</v>
      </c>
      <c r="P28" s="26"/>
      <c r="Q28" s="26"/>
      <c r="R28" s="26">
        <v>1</v>
      </c>
      <c r="S28" s="35"/>
      <c r="T28" s="32">
        <f t="shared" ref="T28:T29" si="46">SUM(U28:X28)</f>
        <v>0</v>
      </c>
      <c r="U28" s="26"/>
      <c r="V28" s="26"/>
      <c r="W28" s="26"/>
      <c r="X28" s="30"/>
      <c r="Y28" s="34">
        <f t="shared" ref="Y28:Y29" si="47">SUM(Z28:AC28)</f>
        <v>0</v>
      </c>
      <c r="Z28" s="26"/>
      <c r="AA28" s="26"/>
      <c r="AB28" s="26"/>
      <c r="AC28" s="27"/>
    </row>
    <row r="29" spans="2:29" s="262" customFormat="1" ht="21" customHeight="1">
      <c r="B29" s="562"/>
      <c r="C29" s="81" t="s">
        <v>326</v>
      </c>
      <c r="D29" s="82">
        <f t="shared" si="11"/>
        <v>0</v>
      </c>
      <c r="E29" s="83">
        <f t="shared" si="43"/>
        <v>0</v>
      </c>
      <c r="F29" s="84"/>
      <c r="G29" s="84"/>
      <c r="H29" s="84"/>
      <c r="I29" s="85"/>
      <c r="J29" s="86">
        <f t="shared" si="44"/>
        <v>0</v>
      </c>
      <c r="K29" s="84"/>
      <c r="L29" s="84"/>
      <c r="M29" s="84"/>
      <c r="N29" s="87"/>
      <c r="O29" s="83">
        <f t="shared" si="45"/>
        <v>0</v>
      </c>
      <c r="P29" s="84"/>
      <c r="Q29" s="84"/>
      <c r="R29" s="84"/>
      <c r="S29" s="85"/>
      <c r="T29" s="86">
        <f t="shared" si="46"/>
        <v>0</v>
      </c>
      <c r="U29" s="84"/>
      <c r="V29" s="84"/>
      <c r="W29" s="84"/>
      <c r="X29" s="87"/>
      <c r="Y29" s="83">
        <f t="shared" si="47"/>
        <v>0</v>
      </c>
      <c r="Z29" s="84"/>
      <c r="AA29" s="84"/>
      <c r="AB29" s="84"/>
      <c r="AC29" s="95"/>
    </row>
    <row r="30" spans="2:29" s="262" customFormat="1" ht="21" customHeight="1">
      <c r="B30" s="559" t="s">
        <v>317</v>
      </c>
      <c r="C30" s="79" t="s">
        <v>366</v>
      </c>
      <c r="D30" s="80">
        <f t="shared" si="11"/>
        <v>4</v>
      </c>
      <c r="E30" s="37">
        <f>SUM(F30:I30)</f>
        <v>0</v>
      </c>
      <c r="F30" s="38">
        <f>F31+F32</f>
        <v>0</v>
      </c>
      <c r="G30" s="38">
        <f>G31+G32</f>
        <v>0</v>
      </c>
      <c r="H30" s="38">
        <f>H31+H32</f>
        <v>0</v>
      </c>
      <c r="I30" s="39">
        <f>I31+I32</f>
        <v>0</v>
      </c>
      <c r="J30" s="40">
        <f>SUM(K30:N30)</f>
        <v>3</v>
      </c>
      <c r="K30" s="38">
        <f>K31+K32</f>
        <v>0</v>
      </c>
      <c r="L30" s="38">
        <f>L31+L32</f>
        <v>3</v>
      </c>
      <c r="M30" s="38">
        <f>M31+M32</f>
        <v>0</v>
      </c>
      <c r="N30" s="38">
        <f>N31+N32</f>
        <v>0</v>
      </c>
      <c r="O30" s="37">
        <f>SUM(P30:S30)</f>
        <v>1</v>
      </c>
      <c r="P30" s="38">
        <f>P31+P32</f>
        <v>0</v>
      </c>
      <c r="Q30" s="38">
        <f>Q31+Q32</f>
        <v>0</v>
      </c>
      <c r="R30" s="38">
        <f>R31+R32</f>
        <v>1</v>
      </c>
      <c r="S30" s="39">
        <f>S31+S32</f>
        <v>0</v>
      </c>
      <c r="T30" s="40">
        <f>SUM(U30:X30)</f>
        <v>0</v>
      </c>
      <c r="U30" s="38">
        <f>U31+U32</f>
        <v>0</v>
      </c>
      <c r="V30" s="38">
        <f>V31+V32</f>
        <v>0</v>
      </c>
      <c r="W30" s="38">
        <f>W31+W32</f>
        <v>0</v>
      </c>
      <c r="X30" s="38">
        <f>X31+X32</f>
        <v>0</v>
      </c>
      <c r="Y30" s="37">
        <f>SUM(Z30:AC30)</f>
        <v>0</v>
      </c>
      <c r="Z30" s="38">
        <f>Z31+Z32</f>
        <v>0</v>
      </c>
      <c r="AA30" s="38">
        <f>AA31+AA32</f>
        <v>0</v>
      </c>
      <c r="AB30" s="38">
        <f>AB31+AB32</f>
        <v>0</v>
      </c>
      <c r="AC30" s="44">
        <f>AC31+AC32</f>
        <v>0</v>
      </c>
    </row>
    <row r="31" spans="2:29" s="262" customFormat="1" ht="21" customHeight="1">
      <c r="B31" s="558"/>
      <c r="C31" s="76" t="s">
        <v>367</v>
      </c>
      <c r="D31" s="42">
        <f t="shared" si="11"/>
        <v>4</v>
      </c>
      <c r="E31" s="34">
        <f t="shared" ref="E31:E32" si="48">SUM(F31:I31)</f>
        <v>0</v>
      </c>
      <c r="F31" s="26"/>
      <c r="G31" s="26"/>
      <c r="H31" s="26"/>
      <c r="I31" s="35"/>
      <c r="J31" s="32">
        <f t="shared" ref="J31:J32" si="49">SUM(K31:N31)</f>
        <v>3</v>
      </c>
      <c r="K31" s="26"/>
      <c r="L31" s="26">
        <v>3</v>
      </c>
      <c r="M31" s="26"/>
      <c r="N31" s="30"/>
      <c r="O31" s="34">
        <f t="shared" ref="O31:O32" si="50">SUM(P31:S31)</f>
        <v>1</v>
      </c>
      <c r="P31" s="26"/>
      <c r="Q31" s="26"/>
      <c r="R31" s="26">
        <v>1</v>
      </c>
      <c r="S31" s="35"/>
      <c r="T31" s="32">
        <f t="shared" ref="T31:T32" si="51">SUM(U31:X31)</f>
        <v>0</v>
      </c>
      <c r="U31" s="26"/>
      <c r="V31" s="26"/>
      <c r="W31" s="26"/>
      <c r="X31" s="30"/>
      <c r="Y31" s="34">
        <f t="shared" ref="Y31:Y32" si="52">SUM(Z31:AC31)</f>
        <v>0</v>
      </c>
      <c r="Z31" s="26"/>
      <c r="AA31" s="26"/>
      <c r="AB31" s="26"/>
      <c r="AC31" s="27"/>
    </row>
    <row r="32" spans="2:29" s="262" customFormat="1" ht="21" customHeight="1">
      <c r="B32" s="563"/>
      <c r="C32" s="81" t="s">
        <v>440</v>
      </c>
      <c r="D32" s="82">
        <f t="shared" si="11"/>
        <v>0</v>
      </c>
      <c r="E32" s="83">
        <f t="shared" si="48"/>
        <v>0</v>
      </c>
      <c r="F32" s="84"/>
      <c r="G32" s="84"/>
      <c r="H32" s="84"/>
      <c r="I32" s="85"/>
      <c r="J32" s="86">
        <f t="shared" si="49"/>
        <v>0</v>
      </c>
      <c r="K32" s="84"/>
      <c r="L32" s="84"/>
      <c r="M32" s="84"/>
      <c r="N32" s="87"/>
      <c r="O32" s="83">
        <f t="shared" si="50"/>
        <v>0</v>
      </c>
      <c r="P32" s="84"/>
      <c r="Q32" s="84"/>
      <c r="R32" s="84"/>
      <c r="S32" s="85"/>
      <c r="T32" s="86">
        <f t="shared" si="51"/>
        <v>0</v>
      </c>
      <c r="U32" s="84"/>
      <c r="V32" s="84"/>
      <c r="W32" s="84"/>
      <c r="X32" s="87"/>
      <c r="Y32" s="83">
        <f t="shared" si="52"/>
        <v>0</v>
      </c>
      <c r="Z32" s="84"/>
      <c r="AA32" s="84"/>
      <c r="AB32" s="84"/>
      <c r="AC32" s="95"/>
    </row>
    <row r="33" spans="2:29" s="262" customFormat="1" ht="21" customHeight="1">
      <c r="B33" s="550" t="s">
        <v>374</v>
      </c>
      <c r="C33" s="79" t="s">
        <v>366</v>
      </c>
      <c r="D33" s="80">
        <f t="shared" si="11"/>
        <v>2</v>
      </c>
      <c r="E33" s="37">
        <f>SUM(F33:I33)</f>
        <v>0</v>
      </c>
      <c r="F33" s="38">
        <f>F34+F35</f>
        <v>0</v>
      </c>
      <c r="G33" s="38">
        <f>G34+G35</f>
        <v>0</v>
      </c>
      <c r="H33" s="38">
        <f>H34+H35</f>
        <v>0</v>
      </c>
      <c r="I33" s="39">
        <f>I34+I35</f>
        <v>0</v>
      </c>
      <c r="J33" s="40">
        <f>SUM(K33:N33)</f>
        <v>1</v>
      </c>
      <c r="K33" s="38">
        <f>K34+K35</f>
        <v>0</v>
      </c>
      <c r="L33" s="38">
        <f>L34+L35</f>
        <v>1</v>
      </c>
      <c r="M33" s="38">
        <f>M34+M35</f>
        <v>0</v>
      </c>
      <c r="N33" s="38">
        <f>N34+N35</f>
        <v>0</v>
      </c>
      <c r="O33" s="37">
        <f>SUM(P33:S33)</f>
        <v>0</v>
      </c>
      <c r="P33" s="38">
        <f>P34+P35</f>
        <v>0</v>
      </c>
      <c r="Q33" s="38">
        <f>Q34+Q35</f>
        <v>0</v>
      </c>
      <c r="R33" s="38">
        <f>R34+R35</f>
        <v>0</v>
      </c>
      <c r="S33" s="39">
        <f>S34+S35</f>
        <v>0</v>
      </c>
      <c r="T33" s="40">
        <f>SUM(U33:X33)</f>
        <v>1</v>
      </c>
      <c r="U33" s="38">
        <f>U34+U35</f>
        <v>0</v>
      </c>
      <c r="V33" s="38">
        <f>V34+V35</f>
        <v>0</v>
      </c>
      <c r="W33" s="38">
        <f>W34+W35</f>
        <v>1</v>
      </c>
      <c r="X33" s="38">
        <f>X34+X35</f>
        <v>0</v>
      </c>
      <c r="Y33" s="37">
        <f>SUM(Z33:AC33)</f>
        <v>0</v>
      </c>
      <c r="Z33" s="38">
        <f>Z34+Z35</f>
        <v>0</v>
      </c>
      <c r="AA33" s="38">
        <f>AA34+AA35</f>
        <v>0</v>
      </c>
      <c r="AB33" s="38">
        <f>AB34+AB35</f>
        <v>0</v>
      </c>
      <c r="AC33" s="44">
        <f>AC34+AC35</f>
        <v>0</v>
      </c>
    </row>
    <row r="34" spans="2:29" s="262" customFormat="1" ht="21" customHeight="1">
      <c r="B34" s="551"/>
      <c r="C34" s="76" t="s">
        <v>367</v>
      </c>
      <c r="D34" s="42">
        <f t="shared" si="11"/>
        <v>2</v>
      </c>
      <c r="E34" s="34">
        <f t="shared" ref="E34:E35" si="53">SUM(F34:I34)</f>
        <v>0</v>
      </c>
      <c r="F34" s="26"/>
      <c r="G34" s="26"/>
      <c r="H34" s="26"/>
      <c r="I34" s="35"/>
      <c r="J34" s="32">
        <f t="shared" ref="J34:J35" si="54">SUM(K34:N34)</f>
        <v>1</v>
      </c>
      <c r="K34" s="26"/>
      <c r="L34" s="26">
        <v>1</v>
      </c>
      <c r="M34" s="26"/>
      <c r="N34" s="30"/>
      <c r="O34" s="34">
        <f t="shared" ref="O34:O35" si="55">SUM(P34:S34)</f>
        <v>0</v>
      </c>
      <c r="P34" s="26"/>
      <c r="Q34" s="26"/>
      <c r="R34" s="26"/>
      <c r="S34" s="35"/>
      <c r="T34" s="32">
        <f t="shared" ref="T34:T35" si="56">SUM(U34:X34)</f>
        <v>1</v>
      </c>
      <c r="U34" s="26"/>
      <c r="V34" s="26"/>
      <c r="W34" s="26">
        <v>1</v>
      </c>
      <c r="X34" s="30"/>
      <c r="Y34" s="34">
        <f t="shared" ref="Y34:Y35" si="57">SUM(Z34:AC34)</f>
        <v>0</v>
      </c>
      <c r="Z34" s="26"/>
      <c r="AA34" s="26"/>
      <c r="AB34" s="26"/>
      <c r="AC34" s="27"/>
    </row>
    <row r="35" spans="2:29" s="262" customFormat="1" ht="21" customHeight="1">
      <c r="B35" s="552"/>
      <c r="C35" s="81" t="s">
        <v>368</v>
      </c>
      <c r="D35" s="82">
        <f t="shared" si="11"/>
        <v>0</v>
      </c>
      <c r="E35" s="83">
        <f t="shared" si="53"/>
        <v>0</v>
      </c>
      <c r="F35" s="84"/>
      <c r="G35" s="84"/>
      <c r="H35" s="84"/>
      <c r="I35" s="85"/>
      <c r="J35" s="86">
        <f t="shared" si="54"/>
        <v>0</v>
      </c>
      <c r="K35" s="84"/>
      <c r="L35" s="84"/>
      <c r="M35" s="84"/>
      <c r="N35" s="87"/>
      <c r="O35" s="83">
        <f t="shared" si="55"/>
        <v>0</v>
      </c>
      <c r="P35" s="84"/>
      <c r="Q35" s="84"/>
      <c r="R35" s="84"/>
      <c r="S35" s="85"/>
      <c r="T35" s="86">
        <f t="shared" si="56"/>
        <v>0</v>
      </c>
      <c r="U35" s="84"/>
      <c r="V35" s="84"/>
      <c r="W35" s="84"/>
      <c r="X35" s="87"/>
      <c r="Y35" s="83">
        <f t="shared" si="57"/>
        <v>0</v>
      </c>
      <c r="Z35" s="84"/>
      <c r="AA35" s="84"/>
      <c r="AB35" s="84"/>
      <c r="AC35" s="95"/>
    </row>
    <row r="36" spans="2:29" s="262" customFormat="1" ht="21" customHeight="1">
      <c r="B36" s="550" t="s">
        <v>427</v>
      </c>
      <c r="C36" s="79" t="s">
        <v>406</v>
      </c>
      <c r="D36" s="80">
        <f t="shared" si="11"/>
        <v>2</v>
      </c>
      <c r="E36" s="37">
        <f>SUM(F36:I36)</f>
        <v>0</v>
      </c>
      <c r="F36" s="38">
        <f>F37+F38</f>
        <v>0</v>
      </c>
      <c r="G36" s="38">
        <f>G37+G38</f>
        <v>0</v>
      </c>
      <c r="H36" s="38">
        <f>H37+H38</f>
        <v>0</v>
      </c>
      <c r="I36" s="39">
        <f>I37+I38</f>
        <v>0</v>
      </c>
      <c r="J36" s="40">
        <f>SUM(K36:N36)</f>
        <v>1</v>
      </c>
      <c r="K36" s="38">
        <f>K37+K38</f>
        <v>0</v>
      </c>
      <c r="L36" s="38">
        <f>L37+L38</f>
        <v>1</v>
      </c>
      <c r="M36" s="38">
        <f>M37+M38</f>
        <v>0</v>
      </c>
      <c r="N36" s="38">
        <f>N37+N38</f>
        <v>0</v>
      </c>
      <c r="O36" s="37">
        <f>SUM(P36:S36)</f>
        <v>1</v>
      </c>
      <c r="P36" s="38">
        <f>P37+P38</f>
        <v>0</v>
      </c>
      <c r="Q36" s="38">
        <f>Q37+Q38</f>
        <v>0</v>
      </c>
      <c r="R36" s="38">
        <f>R37+R38</f>
        <v>1</v>
      </c>
      <c r="S36" s="39">
        <f>S37+S38</f>
        <v>0</v>
      </c>
      <c r="T36" s="40">
        <f>SUM(U36:X36)</f>
        <v>0</v>
      </c>
      <c r="U36" s="38">
        <f>U37+U38</f>
        <v>0</v>
      </c>
      <c r="V36" s="38">
        <f>V37+V38</f>
        <v>0</v>
      </c>
      <c r="W36" s="38">
        <f>W37+W38</f>
        <v>0</v>
      </c>
      <c r="X36" s="38">
        <f>X37+X38</f>
        <v>0</v>
      </c>
      <c r="Y36" s="37">
        <f>SUM(Z36:AC36)</f>
        <v>0</v>
      </c>
      <c r="Z36" s="38">
        <f>Z37+Z38</f>
        <v>0</v>
      </c>
      <c r="AA36" s="38">
        <f>AA37+AA38</f>
        <v>0</v>
      </c>
      <c r="AB36" s="38">
        <f>AB37+AB38</f>
        <v>0</v>
      </c>
      <c r="AC36" s="44">
        <f>AC37+AC38</f>
        <v>0</v>
      </c>
    </row>
    <row r="37" spans="2:29" s="262" customFormat="1" ht="21" customHeight="1">
      <c r="B37" s="551"/>
      <c r="C37" s="76" t="s">
        <v>407</v>
      </c>
      <c r="D37" s="42">
        <f t="shared" si="11"/>
        <v>2</v>
      </c>
      <c r="E37" s="34">
        <f t="shared" ref="E37:E38" si="58">SUM(F37:I37)</f>
        <v>0</v>
      </c>
      <c r="F37" s="26"/>
      <c r="G37" s="26"/>
      <c r="H37" s="26"/>
      <c r="I37" s="35"/>
      <c r="J37" s="32">
        <f t="shared" ref="J37:J38" si="59">SUM(K37:N37)</f>
        <v>1</v>
      </c>
      <c r="K37" s="26"/>
      <c r="L37" s="26">
        <v>1</v>
      </c>
      <c r="M37" s="26"/>
      <c r="N37" s="30"/>
      <c r="O37" s="34">
        <f t="shared" ref="O37:O38" si="60">SUM(P37:S37)</f>
        <v>1</v>
      </c>
      <c r="P37" s="26"/>
      <c r="Q37" s="26"/>
      <c r="R37" s="26">
        <v>1</v>
      </c>
      <c r="S37" s="35"/>
      <c r="T37" s="32">
        <f t="shared" ref="T37:T38" si="61">SUM(U37:X37)</f>
        <v>0</v>
      </c>
      <c r="U37" s="26"/>
      <c r="V37" s="26"/>
      <c r="W37" s="26"/>
      <c r="X37" s="30"/>
      <c r="Y37" s="34">
        <f t="shared" ref="Y37:Y38" si="62">SUM(Z37:AC37)</f>
        <v>0</v>
      </c>
      <c r="Z37" s="26"/>
      <c r="AA37" s="26"/>
      <c r="AB37" s="26"/>
      <c r="AC37" s="27"/>
    </row>
    <row r="38" spans="2:29" s="262" customFormat="1" ht="21" customHeight="1">
      <c r="B38" s="552"/>
      <c r="C38" s="81" t="s">
        <v>408</v>
      </c>
      <c r="D38" s="82">
        <f t="shared" si="11"/>
        <v>0</v>
      </c>
      <c r="E38" s="83">
        <f t="shared" si="58"/>
        <v>0</v>
      </c>
      <c r="F38" s="84"/>
      <c r="G38" s="84"/>
      <c r="H38" s="84"/>
      <c r="I38" s="85"/>
      <c r="J38" s="86">
        <f t="shared" si="59"/>
        <v>0</v>
      </c>
      <c r="K38" s="84"/>
      <c r="L38" s="84"/>
      <c r="M38" s="84"/>
      <c r="N38" s="87"/>
      <c r="O38" s="83">
        <f t="shared" si="60"/>
        <v>0</v>
      </c>
      <c r="P38" s="84"/>
      <c r="Q38" s="84"/>
      <c r="R38" s="84"/>
      <c r="S38" s="85"/>
      <c r="T38" s="86">
        <f t="shared" si="61"/>
        <v>0</v>
      </c>
      <c r="U38" s="84"/>
      <c r="V38" s="84"/>
      <c r="W38" s="84"/>
      <c r="X38" s="87"/>
      <c r="Y38" s="83">
        <f t="shared" si="62"/>
        <v>0</v>
      </c>
      <c r="Z38" s="84"/>
      <c r="AA38" s="84"/>
      <c r="AB38" s="84"/>
      <c r="AC38" s="95"/>
    </row>
    <row r="39" spans="2:29" s="332" customFormat="1" ht="21" customHeight="1">
      <c r="B39" s="564" t="s">
        <v>362</v>
      </c>
      <c r="C39" s="325" t="s">
        <v>366</v>
      </c>
      <c r="D39" s="326">
        <f t="shared" si="11"/>
        <v>2</v>
      </c>
      <c r="E39" s="327">
        <f>SUM(F39:I39)</f>
        <v>0</v>
      </c>
      <c r="F39" s="328">
        <f>F40+F41</f>
        <v>0</v>
      </c>
      <c r="G39" s="328">
        <f>G40+G41</f>
        <v>0</v>
      </c>
      <c r="H39" s="328">
        <f>H40+H41</f>
        <v>0</v>
      </c>
      <c r="I39" s="329">
        <f>I40+I41</f>
        <v>0</v>
      </c>
      <c r="J39" s="330">
        <f>SUM(K39:N39)</f>
        <v>1</v>
      </c>
      <c r="K39" s="328">
        <f>K40+K41</f>
        <v>0</v>
      </c>
      <c r="L39" s="328">
        <f>L40+L41</f>
        <v>1</v>
      </c>
      <c r="M39" s="328">
        <f>M40+M41</f>
        <v>0</v>
      </c>
      <c r="N39" s="328">
        <f>N40+N41</f>
        <v>0</v>
      </c>
      <c r="O39" s="327">
        <f>SUM(P39:S39)</f>
        <v>0</v>
      </c>
      <c r="P39" s="328">
        <f>P40+P41</f>
        <v>0</v>
      </c>
      <c r="Q39" s="328">
        <f>Q40+Q41</f>
        <v>0</v>
      </c>
      <c r="R39" s="328">
        <f>R40+R41</f>
        <v>0</v>
      </c>
      <c r="S39" s="329">
        <f>S40+S41</f>
        <v>0</v>
      </c>
      <c r="T39" s="330">
        <f>SUM(U39:X39)</f>
        <v>1</v>
      </c>
      <c r="U39" s="328">
        <f>U40+U41</f>
        <v>0</v>
      </c>
      <c r="V39" s="328">
        <f>V40+V41</f>
        <v>0</v>
      </c>
      <c r="W39" s="328">
        <f>W40+W41</f>
        <v>1</v>
      </c>
      <c r="X39" s="328">
        <f>X40+X41</f>
        <v>0</v>
      </c>
      <c r="Y39" s="327">
        <f>SUM(Z39:AC39)</f>
        <v>0</v>
      </c>
      <c r="Z39" s="328">
        <f>Z40+Z41</f>
        <v>0</v>
      </c>
      <c r="AA39" s="328">
        <f>AA40+AA41</f>
        <v>0</v>
      </c>
      <c r="AB39" s="328">
        <f>AB40+AB41</f>
        <v>0</v>
      </c>
      <c r="AC39" s="331">
        <f>AC40+AC41</f>
        <v>0</v>
      </c>
    </row>
    <row r="40" spans="2:29" s="332" customFormat="1" ht="21" customHeight="1">
      <c r="B40" s="565"/>
      <c r="C40" s="333" t="s">
        <v>367</v>
      </c>
      <c r="D40" s="334">
        <f t="shared" si="11"/>
        <v>2</v>
      </c>
      <c r="E40" s="335">
        <f t="shared" ref="E40:E41" si="63">SUM(F40:I40)</f>
        <v>0</v>
      </c>
      <c r="F40" s="336"/>
      <c r="G40" s="336"/>
      <c r="H40" s="336"/>
      <c r="I40" s="337"/>
      <c r="J40" s="338">
        <f t="shared" ref="J40:J41" si="64">SUM(K40:N40)</f>
        <v>1</v>
      </c>
      <c r="K40" s="336"/>
      <c r="L40" s="336">
        <v>1</v>
      </c>
      <c r="M40" s="336"/>
      <c r="N40" s="339"/>
      <c r="O40" s="335">
        <f t="shared" ref="O40:O41" si="65">SUM(P40:S40)</f>
        <v>0</v>
      </c>
      <c r="P40" s="336"/>
      <c r="Q40" s="336"/>
      <c r="R40" s="336"/>
      <c r="S40" s="337"/>
      <c r="T40" s="338">
        <f t="shared" ref="T40:T41" si="66">SUM(U40:X40)</f>
        <v>1</v>
      </c>
      <c r="U40" s="336"/>
      <c r="V40" s="336"/>
      <c r="W40" s="336">
        <v>1</v>
      </c>
      <c r="X40" s="339"/>
      <c r="Y40" s="335">
        <f t="shared" ref="Y40:Y41" si="67">SUM(Z40:AC40)</f>
        <v>0</v>
      </c>
      <c r="Z40" s="336"/>
      <c r="AA40" s="336"/>
      <c r="AB40" s="336"/>
      <c r="AC40" s="340"/>
    </row>
    <row r="41" spans="2:29" s="332" customFormat="1" ht="21" customHeight="1">
      <c r="B41" s="566"/>
      <c r="C41" s="341" t="s">
        <v>368</v>
      </c>
      <c r="D41" s="342">
        <f t="shared" si="11"/>
        <v>0</v>
      </c>
      <c r="E41" s="343">
        <f t="shared" si="63"/>
        <v>0</v>
      </c>
      <c r="F41" s="344"/>
      <c r="G41" s="344"/>
      <c r="H41" s="344"/>
      <c r="I41" s="345"/>
      <c r="J41" s="346">
        <f t="shared" si="64"/>
        <v>0</v>
      </c>
      <c r="K41" s="344"/>
      <c r="L41" s="344">
        <v>0</v>
      </c>
      <c r="M41" s="344"/>
      <c r="N41" s="347"/>
      <c r="O41" s="343">
        <f t="shared" si="65"/>
        <v>0</v>
      </c>
      <c r="P41" s="344"/>
      <c r="Q41" s="344"/>
      <c r="R41" s="344"/>
      <c r="S41" s="345"/>
      <c r="T41" s="346">
        <f t="shared" si="66"/>
        <v>0</v>
      </c>
      <c r="U41" s="344"/>
      <c r="V41" s="344"/>
      <c r="W41" s="344">
        <v>0</v>
      </c>
      <c r="X41" s="347"/>
      <c r="Y41" s="343">
        <f t="shared" si="67"/>
        <v>0</v>
      </c>
      <c r="Z41" s="344"/>
      <c r="AA41" s="344"/>
      <c r="AB41" s="344"/>
      <c r="AC41" s="348"/>
    </row>
    <row r="42" spans="2:29" s="262" customFormat="1" ht="21" customHeight="1">
      <c r="B42" s="550" t="s">
        <v>377</v>
      </c>
      <c r="C42" s="79" t="s">
        <v>366</v>
      </c>
      <c r="D42" s="80">
        <f t="shared" si="11"/>
        <v>2</v>
      </c>
      <c r="E42" s="37">
        <f>SUM(F42:I42)</f>
        <v>0</v>
      </c>
      <c r="F42" s="38">
        <f>F43+F44</f>
        <v>0</v>
      </c>
      <c r="G42" s="38">
        <f>G43+G44</f>
        <v>0</v>
      </c>
      <c r="H42" s="38">
        <f>H43+H44</f>
        <v>0</v>
      </c>
      <c r="I42" s="39">
        <f>I43+I44</f>
        <v>0</v>
      </c>
      <c r="J42" s="40">
        <f>SUM(K42:N42)</f>
        <v>1</v>
      </c>
      <c r="K42" s="38">
        <f>K43+K44</f>
        <v>0</v>
      </c>
      <c r="L42" s="38">
        <f>L43+L44</f>
        <v>1</v>
      </c>
      <c r="M42" s="38">
        <f>M43+M44</f>
        <v>0</v>
      </c>
      <c r="N42" s="38">
        <f>N43+N44</f>
        <v>0</v>
      </c>
      <c r="O42" s="37">
        <f>SUM(P42:S42)</f>
        <v>1</v>
      </c>
      <c r="P42" s="38">
        <f>P43+P44</f>
        <v>0</v>
      </c>
      <c r="Q42" s="38">
        <f>Q43+Q44</f>
        <v>0</v>
      </c>
      <c r="R42" s="38">
        <f>R43+R44</f>
        <v>1</v>
      </c>
      <c r="S42" s="39">
        <f>S43+S44</f>
        <v>0</v>
      </c>
      <c r="T42" s="40">
        <f>SUM(U42:X42)</f>
        <v>0</v>
      </c>
      <c r="U42" s="38">
        <f>U43+U44</f>
        <v>0</v>
      </c>
      <c r="V42" s="38">
        <f>V43+V44</f>
        <v>0</v>
      </c>
      <c r="W42" s="38">
        <f>W43+W44</f>
        <v>0</v>
      </c>
      <c r="X42" s="38">
        <f>X43+X44</f>
        <v>0</v>
      </c>
      <c r="Y42" s="37">
        <f>SUM(Z42:AC42)</f>
        <v>0</v>
      </c>
      <c r="Z42" s="38">
        <f>Z43+Z44</f>
        <v>0</v>
      </c>
      <c r="AA42" s="38">
        <f>AA43+AA44</f>
        <v>0</v>
      </c>
      <c r="AB42" s="38">
        <f>AB43+AB44</f>
        <v>0</v>
      </c>
      <c r="AC42" s="44">
        <f>AC43+AC44</f>
        <v>0</v>
      </c>
    </row>
    <row r="43" spans="2:29" s="262" customFormat="1" ht="21" customHeight="1">
      <c r="B43" s="551"/>
      <c r="C43" s="76" t="s">
        <v>367</v>
      </c>
      <c r="D43" s="42">
        <f t="shared" si="11"/>
        <v>2</v>
      </c>
      <c r="E43" s="34">
        <f t="shared" ref="E43:E44" si="68">SUM(F43:I43)</f>
        <v>0</v>
      </c>
      <c r="F43" s="26"/>
      <c r="G43" s="26"/>
      <c r="H43" s="26"/>
      <c r="I43" s="35"/>
      <c r="J43" s="32">
        <f t="shared" ref="J43:J44" si="69">SUM(K43:N43)</f>
        <v>1</v>
      </c>
      <c r="K43" s="26"/>
      <c r="L43" s="26">
        <v>1</v>
      </c>
      <c r="M43" s="26"/>
      <c r="N43" s="30"/>
      <c r="O43" s="34">
        <f t="shared" ref="O43:O44" si="70">SUM(P43:S43)</f>
        <v>1</v>
      </c>
      <c r="P43" s="26"/>
      <c r="Q43" s="26"/>
      <c r="R43" s="26">
        <v>1</v>
      </c>
      <c r="S43" s="35"/>
      <c r="T43" s="32">
        <f t="shared" ref="T43:T44" si="71">SUM(U43:X43)</f>
        <v>0</v>
      </c>
      <c r="U43" s="26"/>
      <c r="V43" s="26"/>
      <c r="W43" s="26"/>
      <c r="X43" s="30"/>
      <c r="Y43" s="34">
        <f t="shared" ref="Y43:Y44" si="72">SUM(Z43:AC43)</f>
        <v>0</v>
      </c>
      <c r="Z43" s="26"/>
      <c r="AA43" s="26"/>
      <c r="AB43" s="26"/>
      <c r="AC43" s="27"/>
    </row>
    <row r="44" spans="2:29" s="262" customFormat="1" ht="21" customHeight="1">
      <c r="B44" s="551"/>
      <c r="C44" s="81" t="s">
        <v>368</v>
      </c>
      <c r="D44" s="82">
        <f t="shared" si="11"/>
        <v>0</v>
      </c>
      <c r="E44" s="83">
        <f t="shared" si="68"/>
        <v>0</v>
      </c>
      <c r="F44" s="84"/>
      <c r="G44" s="84"/>
      <c r="H44" s="84"/>
      <c r="I44" s="85"/>
      <c r="J44" s="86">
        <f t="shared" si="69"/>
        <v>0</v>
      </c>
      <c r="K44" s="84"/>
      <c r="L44" s="84"/>
      <c r="M44" s="84"/>
      <c r="N44" s="87"/>
      <c r="O44" s="83">
        <f t="shared" si="70"/>
        <v>0</v>
      </c>
      <c r="P44" s="84"/>
      <c r="Q44" s="84"/>
      <c r="R44" s="84"/>
      <c r="S44" s="85"/>
      <c r="T44" s="86">
        <f t="shared" si="71"/>
        <v>0</v>
      </c>
      <c r="U44" s="84"/>
      <c r="V44" s="84"/>
      <c r="W44" s="84"/>
      <c r="X44" s="87"/>
      <c r="Y44" s="83">
        <f t="shared" si="72"/>
        <v>0</v>
      </c>
      <c r="Z44" s="84"/>
      <c r="AA44" s="84"/>
      <c r="AB44" s="84"/>
      <c r="AC44" s="95"/>
    </row>
    <row r="45" spans="2:29" s="262" customFormat="1" ht="21" customHeight="1">
      <c r="B45" s="567" t="s">
        <v>393</v>
      </c>
      <c r="C45" s="79" t="s">
        <v>366</v>
      </c>
      <c r="D45" s="80">
        <f t="shared" si="11"/>
        <v>3</v>
      </c>
      <c r="E45" s="37">
        <f>SUM(F45:I45)</f>
        <v>0</v>
      </c>
      <c r="F45" s="38">
        <f>F46+F47</f>
        <v>0</v>
      </c>
      <c r="G45" s="38">
        <f>G46+G47</f>
        <v>0</v>
      </c>
      <c r="H45" s="38">
        <f>H46+H47</f>
        <v>0</v>
      </c>
      <c r="I45" s="39">
        <f>I46+I47</f>
        <v>0</v>
      </c>
      <c r="J45" s="40">
        <f>SUM(K45:N45)</f>
        <v>1</v>
      </c>
      <c r="K45" s="38">
        <f>K46+K47</f>
        <v>0</v>
      </c>
      <c r="L45" s="38">
        <f>L46+L47</f>
        <v>0</v>
      </c>
      <c r="M45" s="38">
        <f>M46+M47</f>
        <v>1</v>
      </c>
      <c r="N45" s="38">
        <f>N46+N47</f>
        <v>0</v>
      </c>
      <c r="O45" s="37">
        <f>SUM(P45:S45)</f>
        <v>1</v>
      </c>
      <c r="P45" s="38">
        <f>P46+P47</f>
        <v>1</v>
      </c>
      <c r="Q45" s="38">
        <f>Q46+Q47</f>
        <v>0</v>
      </c>
      <c r="R45" s="38">
        <f>R46+R47</f>
        <v>0</v>
      </c>
      <c r="S45" s="39">
        <f>S46+S47</f>
        <v>0</v>
      </c>
      <c r="T45" s="40">
        <f>SUM(U45:X45)</f>
        <v>1</v>
      </c>
      <c r="U45" s="38">
        <f>U46+U47</f>
        <v>0</v>
      </c>
      <c r="V45" s="38">
        <f>V46+V47</f>
        <v>1</v>
      </c>
      <c r="W45" s="38">
        <f>W46+W47</f>
        <v>0</v>
      </c>
      <c r="X45" s="38">
        <f>X46+X47</f>
        <v>0</v>
      </c>
      <c r="Y45" s="37">
        <f>SUM(Z45:AC45)</f>
        <v>0</v>
      </c>
      <c r="Z45" s="38">
        <f>Z46+Z47</f>
        <v>0</v>
      </c>
      <c r="AA45" s="38">
        <f>AA46+AA47</f>
        <v>0</v>
      </c>
      <c r="AB45" s="38">
        <f>AB46+AB47</f>
        <v>0</v>
      </c>
      <c r="AC45" s="44">
        <f>AC46+AC47</f>
        <v>0</v>
      </c>
    </row>
    <row r="46" spans="2:29" s="262" customFormat="1" ht="21" customHeight="1">
      <c r="B46" s="558"/>
      <c r="C46" s="76" t="s">
        <v>367</v>
      </c>
      <c r="D46" s="42">
        <f t="shared" si="11"/>
        <v>3</v>
      </c>
      <c r="E46" s="34">
        <f t="shared" ref="E46:E47" si="73">SUM(F46:I46)</f>
        <v>0</v>
      </c>
      <c r="F46" s="26"/>
      <c r="G46" s="26"/>
      <c r="H46" s="26"/>
      <c r="I46" s="35"/>
      <c r="J46" s="32">
        <f t="shared" ref="J46:J47" si="74">SUM(K46:N46)</f>
        <v>1</v>
      </c>
      <c r="K46" s="26"/>
      <c r="L46" s="26"/>
      <c r="M46" s="26">
        <v>1</v>
      </c>
      <c r="N46" s="30"/>
      <c r="O46" s="34">
        <f t="shared" ref="O46:O47" si="75">SUM(P46:S46)</f>
        <v>1</v>
      </c>
      <c r="P46" s="26">
        <v>1</v>
      </c>
      <c r="Q46" s="26"/>
      <c r="R46" s="26"/>
      <c r="S46" s="35"/>
      <c r="T46" s="32">
        <f t="shared" ref="T46:T47" si="76">SUM(U46:X46)</f>
        <v>1</v>
      </c>
      <c r="U46" s="26"/>
      <c r="V46" s="26">
        <v>1</v>
      </c>
      <c r="W46" s="26"/>
      <c r="X46" s="30"/>
      <c r="Y46" s="34">
        <f t="shared" ref="Y46:Y47" si="77">SUM(Z46:AC46)</f>
        <v>0</v>
      </c>
      <c r="Z46" s="26"/>
      <c r="AA46" s="26"/>
      <c r="AB46" s="26"/>
      <c r="AC46" s="27"/>
    </row>
    <row r="47" spans="2:29" s="262" customFormat="1" ht="21" customHeight="1">
      <c r="B47" s="558"/>
      <c r="C47" s="77" t="s">
        <v>368</v>
      </c>
      <c r="D47" s="78">
        <f t="shared" si="11"/>
        <v>0</v>
      </c>
      <c r="E47" s="432">
        <f t="shared" si="73"/>
        <v>0</v>
      </c>
      <c r="F47" s="433"/>
      <c r="G47" s="433"/>
      <c r="H47" s="433"/>
      <c r="I47" s="434"/>
      <c r="J47" s="435">
        <f t="shared" si="74"/>
        <v>0</v>
      </c>
      <c r="K47" s="433"/>
      <c r="L47" s="433"/>
      <c r="M47" s="433"/>
      <c r="N47" s="436"/>
      <c r="O47" s="432">
        <f t="shared" si="75"/>
        <v>0</v>
      </c>
      <c r="P47" s="433"/>
      <c r="Q47" s="433"/>
      <c r="R47" s="433"/>
      <c r="S47" s="434"/>
      <c r="T47" s="435">
        <f t="shared" si="76"/>
        <v>0</v>
      </c>
      <c r="U47" s="433"/>
      <c r="V47" s="433"/>
      <c r="W47" s="433"/>
      <c r="X47" s="436"/>
      <c r="Y47" s="432">
        <f t="shared" si="77"/>
        <v>0</v>
      </c>
      <c r="Z47" s="433"/>
      <c r="AA47" s="433"/>
      <c r="AB47" s="433"/>
      <c r="AC47" s="437"/>
    </row>
    <row r="48" spans="2:29" s="262" customFormat="1" ht="21" customHeight="1">
      <c r="B48" s="568" t="s">
        <v>413</v>
      </c>
      <c r="C48" s="79" t="s">
        <v>406</v>
      </c>
      <c r="D48" s="80">
        <v>3</v>
      </c>
      <c r="E48" s="410">
        <f t="shared" ref="E48:E49" si="78">SUM(F48:I48)</f>
        <v>0</v>
      </c>
      <c r="F48" s="411">
        <f>F49+F50</f>
        <v>0</v>
      </c>
      <c r="G48" s="411">
        <f>G49+G50</f>
        <v>0</v>
      </c>
      <c r="H48" s="411">
        <f>H49+H50</f>
        <v>0</v>
      </c>
      <c r="I48" s="412">
        <f>I49+I50</f>
        <v>0</v>
      </c>
      <c r="J48" s="413">
        <v>1</v>
      </c>
      <c r="K48" s="411">
        <f>K49+K50</f>
        <v>0</v>
      </c>
      <c r="L48" s="411">
        <v>1</v>
      </c>
      <c r="M48" s="411">
        <f>M49+M50</f>
        <v>0</v>
      </c>
      <c r="N48" s="411">
        <f>N49+N50</f>
        <v>0</v>
      </c>
      <c r="O48" s="410">
        <v>1</v>
      </c>
      <c r="P48" s="411">
        <v>1</v>
      </c>
      <c r="Q48" s="411">
        <v>0</v>
      </c>
      <c r="R48" s="411">
        <v>0</v>
      </c>
      <c r="S48" s="412">
        <f>S49+S50</f>
        <v>0</v>
      </c>
      <c r="T48" s="413">
        <v>1</v>
      </c>
      <c r="U48" s="411">
        <f>U49+U50</f>
        <v>0</v>
      </c>
      <c r="V48" s="411">
        <f>V49+V50</f>
        <v>0</v>
      </c>
      <c r="W48" s="411">
        <v>1</v>
      </c>
      <c r="X48" s="411">
        <f>X49+X50</f>
        <v>0</v>
      </c>
      <c r="Y48" s="410">
        <f t="shared" ref="Y48:Y49" si="79">SUM(Z48:AC48)</f>
        <v>0</v>
      </c>
      <c r="Z48" s="411">
        <f>Z49+Z50</f>
        <v>0</v>
      </c>
      <c r="AA48" s="411">
        <f>AA49+AA50</f>
        <v>0</v>
      </c>
      <c r="AB48" s="411">
        <f>AB49+AB50</f>
        <v>0</v>
      </c>
      <c r="AC48" s="414">
        <f>AC49+AC50</f>
        <v>0</v>
      </c>
    </row>
    <row r="49" spans="2:29" s="262" customFormat="1" ht="21" customHeight="1">
      <c r="B49" s="558"/>
      <c r="C49" s="76" t="s">
        <v>407</v>
      </c>
      <c r="D49" s="42">
        <v>3</v>
      </c>
      <c r="E49" s="34">
        <f t="shared" si="78"/>
        <v>0</v>
      </c>
      <c r="F49" s="26"/>
      <c r="G49" s="26"/>
      <c r="H49" s="26"/>
      <c r="I49" s="35"/>
      <c r="J49" s="32">
        <f t="shared" ref="J49" si="80">SUM(K49:N49)</f>
        <v>1</v>
      </c>
      <c r="K49" s="26"/>
      <c r="L49" s="26">
        <v>1</v>
      </c>
      <c r="M49" s="26"/>
      <c r="N49" s="30"/>
      <c r="O49" s="34">
        <v>1</v>
      </c>
      <c r="P49" s="26">
        <v>1</v>
      </c>
      <c r="Q49" s="26">
        <v>0</v>
      </c>
      <c r="R49" s="26">
        <v>0</v>
      </c>
      <c r="S49" s="35"/>
      <c r="T49" s="32">
        <v>1</v>
      </c>
      <c r="U49" s="26"/>
      <c r="V49" s="26"/>
      <c r="W49" s="26">
        <v>1</v>
      </c>
      <c r="X49" s="30"/>
      <c r="Y49" s="34">
        <f t="shared" si="79"/>
        <v>0</v>
      </c>
      <c r="Z49" s="26"/>
      <c r="AA49" s="26"/>
      <c r="AB49" s="26"/>
      <c r="AC49" s="27"/>
    </row>
    <row r="50" spans="2:29" s="262" customFormat="1" ht="21" customHeight="1">
      <c r="B50" s="563"/>
      <c r="C50" s="81" t="s">
        <v>408</v>
      </c>
      <c r="D50" s="82"/>
      <c r="E50" s="83"/>
      <c r="F50" s="84"/>
      <c r="G50" s="84"/>
      <c r="H50" s="84"/>
      <c r="I50" s="85"/>
      <c r="J50" s="86"/>
      <c r="K50" s="84"/>
      <c r="L50" s="84"/>
      <c r="M50" s="84"/>
      <c r="N50" s="87"/>
      <c r="O50" s="83"/>
      <c r="P50" s="84"/>
      <c r="Q50" s="84"/>
      <c r="R50" s="84"/>
      <c r="S50" s="85"/>
      <c r="T50" s="86"/>
      <c r="U50" s="84"/>
      <c r="V50" s="84"/>
      <c r="W50" s="84"/>
      <c r="X50" s="87"/>
      <c r="Y50" s="83"/>
      <c r="Z50" s="84"/>
      <c r="AA50" s="84"/>
      <c r="AB50" s="84"/>
      <c r="AC50" s="95"/>
    </row>
    <row r="51" spans="2:29" s="262" customFormat="1" ht="21" customHeight="1">
      <c r="B51" s="568" t="s">
        <v>380</v>
      </c>
      <c r="C51" s="79" t="s">
        <v>366</v>
      </c>
      <c r="D51" s="80">
        <f t="shared" si="11"/>
        <v>3</v>
      </c>
      <c r="E51" s="37">
        <f>SUM(F51:I51)</f>
        <v>0</v>
      </c>
      <c r="F51" s="38">
        <f>F52+F53</f>
        <v>0</v>
      </c>
      <c r="G51" s="38">
        <f>G52+G53</f>
        <v>0</v>
      </c>
      <c r="H51" s="38">
        <f>H52+H53</f>
        <v>0</v>
      </c>
      <c r="I51" s="39">
        <f>I52+I53</f>
        <v>0</v>
      </c>
      <c r="J51" s="40">
        <f>SUM(K51:N51)</f>
        <v>1</v>
      </c>
      <c r="K51" s="38">
        <f>K52+K53</f>
        <v>0</v>
      </c>
      <c r="L51" s="38">
        <f>L52+L53</f>
        <v>1</v>
      </c>
      <c r="M51" s="38">
        <f>M52+M53</f>
        <v>0</v>
      </c>
      <c r="N51" s="38">
        <f>N52+N53</f>
        <v>0</v>
      </c>
      <c r="O51" s="37">
        <f>SUM(P51:S51)</f>
        <v>1</v>
      </c>
      <c r="P51" s="38">
        <f>P52+P53</f>
        <v>1</v>
      </c>
      <c r="Q51" s="38">
        <f>Q52+Q53</f>
        <v>0</v>
      </c>
      <c r="R51" s="38">
        <f>R52+R53</f>
        <v>0</v>
      </c>
      <c r="S51" s="39">
        <f>S52+S53</f>
        <v>0</v>
      </c>
      <c r="T51" s="40">
        <f>SUM(U51:X51)</f>
        <v>1</v>
      </c>
      <c r="U51" s="38">
        <f>U52+U53</f>
        <v>0</v>
      </c>
      <c r="V51" s="38">
        <f>V52+V53</f>
        <v>0</v>
      </c>
      <c r="W51" s="38">
        <f>W52+W53</f>
        <v>1</v>
      </c>
      <c r="X51" s="38">
        <f>X52+X53</f>
        <v>0</v>
      </c>
      <c r="Y51" s="37">
        <f>SUM(Z51:AC51)</f>
        <v>0</v>
      </c>
      <c r="Z51" s="38">
        <f>Z52+Z53</f>
        <v>0</v>
      </c>
      <c r="AA51" s="38">
        <f>AA52+AA53</f>
        <v>0</v>
      </c>
      <c r="AB51" s="38">
        <f>AB52+AB53</f>
        <v>0</v>
      </c>
      <c r="AC51" s="44">
        <f>AC52+AC53</f>
        <v>0</v>
      </c>
    </row>
    <row r="52" spans="2:29" s="262" customFormat="1" ht="21" customHeight="1">
      <c r="B52" s="558"/>
      <c r="C52" s="76" t="s">
        <v>367</v>
      </c>
      <c r="D52" s="42">
        <f t="shared" si="11"/>
        <v>3</v>
      </c>
      <c r="E52" s="34">
        <f t="shared" ref="E52:E53" si="81">SUM(F52:I52)</f>
        <v>0</v>
      </c>
      <c r="F52" s="26"/>
      <c r="G52" s="26"/>
      <c r="H52" s="26"/>
      <c r="I52" s="35"/>
      <c r="J52" s="32">
        <f t="shared" ref="J52:J53" si="82">SUM(K52:N52)</f>
        <v>1</v>
      </c>
      <c r="K52" s="26"/>
      <c r="L52" s="26">
        <v>1</v>
      </c>
      <c r="M52" s="26"/>
      <c r="N52" s="30"/>
      <c r="O52" s="34">
        <f t="shared" ref="O52:O53" si="83">SUM(P52:S52)</f>
        <v>1</v>
      </c>
      <c r="P52" s="26">
        <v>1</v>
      </c>
      <c r="Q52" s="26"/>
      <c r="R52" s="26"/>
      <c r="S52" s="35"/>
      <c r="T52" s="32">
        <f t="shared" ref="T52:T53" si="84">SUM(U52:X52)</f>
        <v>1</v>
      </c>
      <c r="U52" s="26"/>
      <c r="V52" s="26"/>
      <c r="W52" s="26">
        <v>1</v>
      </c>
      <c r="X52" s="30"/>
      <c r="Y52" s="34">
        <f t="shared" ref="Y52:Y53" si="85">SUM(Z52:AC52)</f>
        <v>0</v>
      </c>
      <c r="Z52" s="26"/>
      <c r="AA52" s="26"/>
      <c r="AB52" s="26"/>
      <c r="AC52" s="27"/>
    </row>
    <row r="53" spans="2:29" s="262" customFormat="1" ht="21" customHeight="1" thickBot="1">
      <c r="B53" s="569"/>
      <c r="C53" s="438" t="s">
        <v>368</v>
      </c>
      <c r="D53" s="43">
        <f t="shared" si="11"/>
        <v>0</v>
      </c>
      <c r="E53" s="45">
        <f t="shared" si="81"/>
        <v>0</v>
      </c>
      <c r="F53" s="28"/>
      <c r="G53" s="28"/>
      <c r="H53" s="28"/>
      <c r="I53" s="46"/>
      <c r="J53" s="33">
        <f t="shared" si="82"/>
        <v>0</v>
      </c>
      <c r="K53" s="28"/>
      <c r="L53" s="28"/>
      <c r="M53" s="28"/>
      <c r="N53" s="31"/>
      <c r="O53" s="45">
        <f t="shared" si="83"/>
        <v>0</v>
      </c>
      <c r="P53" s="28"/>
      <c r="Q53" s="28"/>
      <c r="R53" s="28"/>
      <c r="S53" s="46"/>
      <c r="T53" s="33">
        <f t="shared" si="84"/>
        <v>0</v>
      </c>
      <c r="U53" s="28"/>
      <c r="V53" s="28"/>
      <c r="W53" s="28"/>
      <c r="X53" s="31"/>
      <c r="Y53" s="45">
        <f t="shared" si="85"/>
        <v>0</v>
      </c>
      <c r="Z53" s="28"/>
      <c r="AA53" s="28"/>
      <c r="AB53" s="28"/>
      <c r="AC53" s="29"/>
    </row>
    <row r="54" spans="2:29" ht="7.5" customHeight="1"/>
    <row r="55" spans="2:29" s="12" customFormat="1" ht="15" customHeight="1">
      <c r="B55" s="25" t="s">
        <v>328</v>
      </c>
      <c r="C55" s="25"/>
      <c r="D55" s="25"/>
      <c r="E55" s="25"/>
      <c r="F55" s="25"/>
      <c r="G55" s="25"/>
      <c r="H55" s="25"/>
      <c r="I55" s="25"/>
      <c r="J55" s="25"/>
    </row>
    <row r="58" spans="2:29" s="99" customFormat="1">
      <c r="C58" s="65"/>
      <c r="D58" s="65"/>
      <c r="E58" s="65"/>
      <c r="F58" s="65"/>
      <c r="G58" s="65"/>
      <c r="H58" s="65"/>
      <c r="I58" s="65"/>
      <c r="J58" s="65"/>
    </row>
    <row r="59" spans="2:29" s="16" customFormat="1"/>
    <row r="60" spans="2:29" s="16" customFormat="1"/>
    <row r="61" spans="2:29" s="16" customFormat="1"/>
    <row r="62" spans="2:29" s="16" customFormat="1"/>
    <row r="63" spans="2:29" s="16" customFormat="1"/>
    <row r="64" spans="2:29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</sheetData>
  <mergeCells count="25">
    <mergeCell ref="B39:B41"/>
    <mergeCell ref="B42:B44"/>
    <mergeCell ref="B45:B47"/>
    <mergeCell ref="B48:B50"/>
    <mergeCell ref="B51:B53"/>
    <mergeCell ref="B36:B38"/>
    <mergeCell ref="B4:B5"/>
    <mergeCell ref="J4:N4"/>
    <mergeCell ref="E4:I4"/>
    <mergeCell ref="C4:C5"/>
    <mergeCell ref="D4:D5"/>
    <mergeCell ref="B12:B14"/>
    <mergeCell ref="B15:B17"/>
    <mergeCell ref="B18:B20"/>
    <mergeCell ref="B9:B11"/>
    <mergeCell ref="B21:B23"/>
    <mergeCell ref="B24:B26"/>
    <mergeCell ref="B27:B29"/>
    <mergeCell ref="B30:B32"/>
    <mergeCell ref="B33:B35"/>
    <mergeCell ref="AA3:AC3"/>
    <mergeCell ref="O4:S4"/>
    <mergeCell ref="Y4:AC4"/>
    <mergeCell ref="T4:X4"/>
    <mergeCell ref="B6:B8"/>
  </mergeCells>
  <phoneticPr fontId="2" type="noConversion"/>
  <pageMargins left="0.54" right="0.28000000000000003" top="0.66" bottom="0.47" header="0.36" footer="0.25"/>
  <pageSetup paperSize="9" scale="80" orientation="landscape" horizontalDpi="300" r:id="rId1"/>
  <headerFooter alignWithMargins="0">
    <oddHeader xml:space="preserve">&amp;C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3.5"/>
  <cols>
    <col min="1" max="1" width="6.21875" style="48" customWidth="1"/>
    <col min="2" max="2" width="20.88671875" style="48" bestFit="1" customWidth="1"/>
    <col min="3" max="3" width="11.33203125" style="48" bestFit="1" customWidth="1"/>
    <col min="4" max="4" width="6.109375" style="48" customWidth="1"/>
    <col min="5" max="5" width="5.5546875" style="48" customWidth="1"/>
    <col min="6" max="6" width="14.88671875" style="48" customWidth="1"/>
    <col min="7" max="7" width="17.33203125" style="48" bestFit="1" customWidth="1"/>
    <col min="8" max="8" width="8.88671875" style="48"/>
    <col min="9" max="9" width="13.77734375" style="48" customWidth="1"/>
    <col min="10" max="10" width="12.6640625" style="274" customWidth="1"/>
    <col min="11" max="11" width="10.88671875" style="48" customWidth="1"/>
    <col min="12" max="12" width="9.33203125" style="48" customWidth="1"/>
    <col min="13" max="13" width="11.109375" style="48" customWidth="1"/>
    <col min="14" max="14" width="11.44140625" style="48" bestFit="1" customWidth="1"/>
    <col min="15" max="15" width="11.44140625" style="274" bestFit="1" customWidth="1"/>
    <col min="16" max="16384" width="8.88671875" style="48"/>
  </cols>
  <sheetData>
    <row r="1" spans="1:15" s="212" customFormat="1" ht="46.5" customHeight="1">
      <c r="A1" s="212" t="s">
        <v>273</v>
      </c>
      <c r="J1" s="272"/>
      <c r="O1" s="272"/>
    </row>
    <row r="2" spans="1:15" s="212" customFormat="1" ht="28.5" customHeight="1">
      <c r="A2" s="243" t="s">
        <v>295</v>
      </c>
      <c r="J2" s="272"/>
      <c r="N2" s="274"/>
      <c r="O2" s="272"/>
    </row>
    <row r="3" spans="1:15" ht="45.75" customHeight="1">
      <c r="A3" s="216" t="s">
        <v>272</v>
      </c>
      <c r="B3" s="130" t="s">
        <v>274</v>
      </c>
      <c r="C3" s="130" t="s">
        <v>62</v>
      </c>
      <c r="D3" s="130" t="s">
        <v>61</v>
      </c>
      <c r="E3" s="216" t="s">
        <v>276</v>
      </c>
      <c r="F3" s="130" t="s">
        <v>277</v>
      </c>
      <c r="G3" s="130" t="s">
        <v>279</v>
      </c>
      <c r="H3" s="130" t="s">
        <v>101</v>
      </c>
      <c r="I3" s="130" t="s">
        <v>65</v>
      </c>
      <c r="J3" s="271" t="s">
        <v>78</v>
      </c>
      <c r="K3" s="216" t="s">
        <v>89</v>
      </c>
      <c r="L3" s="216" t="s">
        <v>282</v>
      </c>
      <c r="M3" s="216" t="s">
        <v>281</v>
      </c>
      <c r="N3" s="216" t="s">
        <v>292</v>
      </c>
    </row>
    <row r="4" spans="1:15" ht="17.25" customHeight="1">
      <c r="A4" s="216">
        <v>1</v>
      </c>
      <c r="B4" s="264" t="s">
        <v>329</v>
      </c>
      <c r="C4" s="265" t="s">
        <v>6</v>
      </c>
      <c r="D4" s="265" t="s">
        <v>8</v>
      </c>
      <c r="E4" s="264">
        <v>7</v>
      </c>
      <c r="F4" s="264" t="s">
        <v>330</v>
      </c>
      <c r="G4" s="265" t="s">
        <v>72</v>
      </c>
      <c r="H4" s="443">
        <v>3199</v>
      </c>
      <c r="I4" s="130" t="s">
        <v>482</v>
      </c>
      <c r="J4" s="276">
        <v>40909</v>
      </c>
      <c r="K4" s="452" t="s">
        <v>337</v>
      </c>
      <c r="L4" s="452">
        <v>23</v>
      </c>
      <c r="M4" s="392">
        <v>91000</v>
      </c>
      <c r="N4" s="392">
        <v>1892</v>
      </c>
    </row>
    <row r="5" spans="1:15" ht="17.25" customHeight="1">
      <c r="A5" s="216">
        <v>2</v>
      </c>
      <c r="B5" s="264" t="s">
        <v>329</v>
      </c>
      <c r="C5" s="265" t="s">
        <v>6</v>
      </c>
      <c r="D5" s="265" t="s">
        <v>8</v>
      </c>
      <c r="E5" s="264">
        <v>7</v>
      </c>
      <c r="F5" s="265" t="s">
        <v>330</v>
      </c>
      <c r="G5" s="265" t="s">
        <v>331</v>
      </c>
      <c r="H5" s="443">
        <v>2999</v>
      </c>
      <c r="I5" s="130" t="s">
        <v>483</v>
      </c>
      <c r="J5" s="276">
        <v>41248</v>
      </c>
      <c r="K5" s="452" t="s">
        <v>335</v>
      </c>
      <c r="L5" s="452">
        <v>12</v>
      </c>
      <c r="M5" s="392">
        <v>4900</v>
      </c>
      <c r="N5" s="392">
        <v>1100</v>
      </c>
    </row>
    <row r="6" spans="1:15" ht="17.25" customHeight="1">
      <c r="A6" s="216">
        <v>3</v>
      </c>
      <c r="B6" s="264" t="s">
        <v>329</v>
      </c>
      <c r="C6" s="265" t="s">
        <v>6</v>
      </c>
      <c r="D6" s="265" t="s">
        <v>8</v>
      </c>
      <c r="E6" s="264">
        <v>7</v>
      </c>
      <c r="F6" s="265" t="s">
        <v>330</v>
      </c>
      <c r="G6" s="265" t="s">
        <v>72</v>
      </c>
      <c r="H6" s="443">
        <v>2799</v>
      </c>
      <c r="I6" s="130" t="s">
        <v>484</v>
      </c>
      <c r="J6" s="276">
        <v>41173</v>
      </c>
      <c r="K6" s="452" t="s">
        <v>341</v>
      </c>
      <c r="L6" s="452">
        <v>15</v>
      </c>
      <c r="M6" s="453">
        <v>33318</v>
      </c>
      <c r="N6" s="392">
        <v>0</v>
      </c>
    </row>
    <row r="7" spans="1:15" ht="17.25" customHeight="1">
      <c r="A7" s="216">
        <v>4</v>
      </c>
      <c r="B7" s="264" t="s">
        <v>329</v>
      </c>
      <c r="C7" s="265" t="s">
        <v>7</v>
      </c>
      <c r="D7" s="265" t="s">
        <v>9</v>
      </c>
      <c r="E7" s="264">
        <v>7</v>
      </c>
      <c r="F7" s="265" t="s">
        <v>330</v>
      </c>
      <c r="G7" s="265" t="s">
        <v>342</v>
      </c>
      <c r="H7" s="443">
        <v>1998</v>
      </c>
      <c r="I7" s="279" t="s">
        <v>485</v>
      </c>
      <c r="J7" s="277">
        <v>40658</v>
      </c>
      <c r="K7" s="452" t="s">
        <v>343</v>
      </c>
      <c r="L7" s="452">
        <v>32</v>
      </c>
      <c r="M7" s="453">
        <v>22804</v>
      </c>
      <c r="N7" s="392">
        <v>0</v>
      </c>
    </row>
    <row r="8" spans="1:15" ht="17.25" customHeight="1">
      <c r="A8" s="216">
        <v>5</v>
      </c>
      <c r="B8" s="264" t="s">
        <v>329</v>
      </c>
      <c r="C8" s="265" t="s">
        <v>7</v>
      </c>
      <c r="D8" s="265" t="s">
        <v>9</v>
      </c>
      <c r="E8" s="264">
        <v>7</v>
      </c>
      <c r="F8" s="265" t="s">
        <v>330</v>
      </c>
      <c r="G8" s="265" t="s">
        <v>344</v>
      </c>
      <c r="H8" s="443">
        <v>1999</v>
      </c>
      <c r="I8" s="268" t="s">
        <v>345</v>
      </c>
      <c r="J8" s="278">
        <v>40702</v>
      </c>
      <c r="K8" s="392">
        <v>32950</v>
      </c>
      <c r="L8" s="452">
        <v>30</v>
      </c>
      <c r="M8" s="392">
        <v>46000</v>
      </c>
      <c r="N8" s="392">
        <v>1654</v>
      </c>
    </row>
    <row r="9" spans="1:15" ht="17.25" customHeight="1">
      <c r="A9" s="216">
        <v>6</v>
      </c>
      <c r="B9" s="264" t="s">
        <v>329</v>
      </c>
      <c r="C9" s="265" t="s">
        <v>13</v>
      </c>
      <c r="D9" s="265" t="s">
        <v>10</v>
      </c>
      <c r="E9" s="264">
        <v>7</v>
      </c>
      <c r="F9" s="265" t="s">
        <v>330</v>
      </c>
      <c r="G9" s="265" t="s">
        <v>346</v>
      </c>
      <c r="H9" s="443">
        <v>2497</v>
      </c>
      <c r="I9" s="269" t="s">
        <v>333</v>
      </c>
      <c r="J9" s="278">
        <v>40595</v>
      </c>
      <c r="K9" s="392">
        <v>27630</v>
      </c>
      <c r="L9" s="452">
        <v>34</v>
      </c>
      <c r="M9" s="392">
        <v>122000</v>
      </c>
      <c r="N9" s="392">
        <v>1853</v>
      </c>
    </row>
    <row r="10" spans="1:15" ht="17.25" customHeight="1">
      <c r="A10" s="216">
        <v>7</v>
      </c>
      <c r="B10" s="264" t="s">
        <v>329</v>
      </c>
      <c r="C10" s="265" t="s">
        <v>13</v>
      </c>
      <c r="D10" s="265" t="s">
        <v>10</v>
      </c>
      <c r="E10" s="264">
        <v>7</v>
      </c>
      <c r="F10" s="265" t="s">
        <v>330</v>
      </c>
      <c r="G10" s="265" t="s">
        <v>347</v>
      </c>
      <c r="H10" s="443">
        <v>2199</v>
      </c>
      <c r="I10" s="268" t="s">
        <v>334</v>
      </c>
      <c r="J10" s="278">
        <v>40269</v>
      </c>
      <c r="K10" s="392">
        <v>28480</v>
      </c>
      <c r="L10" s="452">
        <v>44</v>
      </c>
      <c r="M10" s="392">
        <v>137000</v>
      </c>
      <c r="N10" s="392">
        <v>1353</v>
      </c>
    </row>
    <row r="11" spans="1:15" ht="17.25" customHeight="1">
      <c r="A11" s="216">
        <v>8</v>
      </c>
      <c r="B11" s="264" t="s">
        <v>329</v>
      </c>
      <c r="C11" s="265" t="s">
        <v>13</v>
      </c>
      <c r="D11" s="265" t="s">
        <v>9</v>
      </c>
      <c r="E11" s="264">
        <v>7</v>
      </c>
      <c r="F11" s="265" t="s">
        <v>330</v>
      </c>
      <c r="G11" s="270" t="s">
        <v>348</v>
      </c>
      <c r="H11" s="443">
        <v>7640</v>
      </c>
      <c r="I11" s="267" t="s">
        <v>349</v>
      </c>
      <c r="J11" s="277">
        <v>39447</v>
      </c>
      <c r="K11" s="392">
        <v>73918</v>
      </c>
      <c r="L11" s="452">
        <v>72</v>
      </c>
      <c r="M11" s="392">
        <v>131000</v>
      </c>
      <c r="N11" s="392">
        <v>2413</v>
      </c>
    </row>
    <row r="12" spans="1:15" s="380" customFormat="1" ht="17.25" customHeight="1">
      <c r="A12" s="374">
        <v>9</v>
      </c>
      <c r="B12" s="374" t="s">
        <v>45</v>
      </c>
      <c r="C12" s="375" t="s">
        <v>7</v>
      </c>
      <c r="D12" s="375" t="s">
        <v>9</v>
      </c>
      <c r="E12" s="374">
        <v>7</v>
      </c>
      <c r="F12" s="375" t="s">
        <v>330</v>
      </c>
      <c r="G12" s="376" t="s">
        <v>353</v>
      </c>
      <c r="H12" s="445">
        <v>1998</v>
      </c>
      <c r="I12" s="377" t="s">
        <v>470</v>
      </c>
      <c r="J12" s="469">
        <v>40558</v>
      </c>
      <c r="K12" s="455">
        <v>28746</v>
      </c>
      <c r="L12" s="474">
        <v>35</v>
      </c>
      <c r="M12" s="470">
        <v>105100</v>
      </c>
      <c r="N12" s="455">
        <v>451</v>
      </c>
      <c r="O12" s="379"/>
    </row>
    <row r="13" spans="1:15" ht="17.25" customHeight="1">
      <c r="A13" s="216">
        <v>10</v>
      </c>
      <c r="B13" s="216" t="s">
        <v>474</v>
      </c>
      <c r="C13" s="265" t="s">
        <v>7</v>
      </c>
      <c r="D13" s="265" t="s">
        <v>9</v>
      </c>
      <c r="E13" s="264">
        <v>7</v>
      </c>
      <c r="F13" s="265" t="s">
        <v>330</v>
      </c>
      <c r="G13" s="265" t="s">
        <v>344</v>
      </c>
      <c r="H13" s="443">
        <v>1999</v>
      </c>
      <c r="I13" s="267" t="s">
        <v>391</v>
      </c>
      <c r="J13" s="277">
        <v>40954</v>
      </c>
      <c r="K13" s="392">
        <v>31086</v>
      </c>
      <c r="L13" s="452">
        <v>22</v>
      </c>
      <c r="M13" s="392">
        <v>25700</v>
      </c>
      <c r="N13" s="453">
        <v>180</v>
      </c>
    </row>
    <row r="14" spans="1:15" ht="17.25" customHeight="1">
      <c r="A14" s="216">
        <v>11</v>
      </c>
      <c r="B14" s="216" t="s">
        <v>474</v>
      </c>
      <c r="C14" s="265" t="s">
        <v>13</v>
      </c>
      <c r="D14" s="265" t="s">
        <v>10</v>
      </c>
      <c r="E14" s="264">
        <v>7</v>
      </c>
      <c r="F14" s="265" t="s">
        <v>330</v>
      </c>
      <c r="G14" s="265" t="s">
        <v>346</v>
      </c>
      <c r="H14" s="443">
        <v>2497</v>
      </c>
      <c r="I14" s="267" t="s">
        <v>392</v>
      </c>
      <c r="J14" s="277">
        <v>41256</v>
      </c>
      <c r="K14" s="392">
        <v>27120</v>
      </c>
      <c r="L14" s="452">
        <v>12</v>
      </c>
      <c r="M14" s="392">
        <v>2700</v>
      </c>
      <c r="N14" s="453">
        <v>90</v>
      </c>
    </row>
    <row r="15" spans="1:15" ht="17.25" customHeight="1">
      <c r="A15" s="216">
        <v>12</v>
      </c>
      <c r="B15" s="216" t="s">
        <v>475</v>
      </c>
      <c r="C15" s="265" t="s">
        <v>7</v>
      </c>
      <c r="D15" s="265" t="s">
        <v>10</v>
      </c>
      <c r="E15" s="264">
        <v>7</v>
      </c>
      <c r="F15" s="264" t="s">
        <v>330</v>
      </c>
      <c r="G15" s="265" t="s">
        <v>430</v>
      </c>
      <c r="H15" s="387">
        <v>1591</v>
      </c>
      <c r="I15" s="267" t="s">
        <v>420</v>
      </c>
      <c r="J15" s="441">
        <v>40885</v>
      </c>
      <c r="K15" s="449">
        <v>20330</v>
      </c>
      <c r="L15" s="452">
        <v>24</v>
      </c>
      <c r="M15" s="405">
        <v>13400</v>
      </c>
      <c r="N15" s="392">
        <v>500</v>
      </c>
    </row>
    <row r="16" spans="1:15" ht="17.25" customHeight="1">
      <c r="A16" s="216">
        <v>13</v>
      </c>
      <c r="B16" s="216" t="s">
        <v>475</v>
      </c>
      <c r="C16" s="265" t="s">
        <v>7</v>
      </c>
      <c r="D16" s="265" t="s">
        <v>9</v>
      </c>
      <c r="E16" s="264">
        <v>7</v>
      </c>
      <c r="F16" s="265" t="s">
        <v>330</v>
      </c>
      <c r="G16" s="265" t="s">
        <v>344</v>
      </c>
      <c r="H16" s="443">
        <v>1999</v>
      </c>
      <c r="I16" s="265" t="s">
        <v>421</v>
      </c>
      <c r="J16" s="276">
        <v>41355</v>
      </c>
      <c r="K16" s="457">
        <v>32685</v>
      </c>
      <c r="L16" s="452">
        <v>9</v>
      </c>
      <c r="M16" s="392">
        <v>19000</v>
      </c>
      <c r="N16" s="392">
        <v>500</v>
      </c>
    </row>
    <row r="17" spans="1:15" ht="17.25" customHeight="1">
      <c r="A17" s="216">
        <v>14</v>
      </c>
      <c r="B17" s="216" t="s">
        <v>475</v>
      </c>
      <c r="C17" s="130" t="s">
        <v>467</v>
      </c>
      <c r="D17" s="130" t="s">
        <v>472</v>
      </c>
      <c r="E17" s="264">
        <v>7</v>
      </c>
      <c r="F17" s="265" t="s">
        <v>330</v>
      </c>
      <c r="G17" s="265" t="s">
        <v>422</v>
      </c>
      <c r="H17" s="443">
        <v>2497</v>
      </c>
      <c r="I17" s="265" t="s">
        <v>423</v>
      </c>
      <c r="J17" s="276">
        <v>38763</v>
      </c>
      <c r="K17" s="392">
        <v>17648</v>
      </c>
      <c r="L17" s="452">
        <v>94</v>
      </c>
      <c r="M17" s="392">
        <v>51128</v>
      </c>
      <c r="N17" s="392">
        <v>1000</v>
      </c>
    </row>
    <row r="18" spans="1:15" s="391" customFormat="1" ht="17.25" customHeight="1">
      <c r="A18" s="216">
        <v>15</v>
      </c>
      <c r="B18" s="442" t="s">
        <v>305</v>
      </c>
      <c r="C18" s="268" t="s">
        <v>7</v>
      </c>
      <c r="D18" s="268" t="s">
        <v>9</v>
      </c>
      <c r="E18" s="389">
        <v>7</v>
      </c>
      <c r="F18" s="268" t="s">
        <v>330</v>
      </c>
      <c r="G18" s="442" t="s">
        <v>353</v>
      </c>
      <c r="H18" s="444">
        <v>1998</v>
      </c>
      <c r="I18" s="268" t="s">
        <v>425</v>
      </c>
      <c r="J18" s="278">
        <v>40682</v>
      </c>
      <c r="K18" s="453">
        <v>28887</v>
      </c>
      <c r="L18" s="452">
        <v>31</v>
      </c>
      <c r="M18" s="453">
        <v>74945</v>
      </c>
      <c r="N18" s="453">
        <v>2455</v>
      </c>
      <c r="O18" s="390"/>
    </row>
    <row r="19" spans="1:15" s="391" customFormat="1" ht="17.25" customHeight="1">
      <c r="A19" s="216">
        <v>16</v>
      </c>
      <c r="B19" s="442" t="s">
        <v>305</v>
      </c>
      <c r="C19" s="268" t="s">
        <v>13</v>
      </c>
      <c r="D19" s="268" t="s">
        <v>10</v>
      </c>
      <c r="E19" s="389">
        <v>7</v>
      </c>
      <c r="F19" s="268" t="s">
        <v>330</v>
      </c>
      <c r="G19" s="442" t="s">
        <v>346</v>
      </c>
      <c r="H19" s="444">
        <v>2497</v>
      </c>
      <c r="I19" s="268" t="s">
        <v>426</v>
      </c>
      <c r="J19" s="278">
        <v>39918</v>
      </c>
      <c r="K19" s="453">
        <v>22437</v>
      </c>
      <c r="L19" s="452">
        <v>56</v>
      </c>
      <c r="M19" s="453">
        <v>32015</v>
      </c>
      <c r="N19" s="453">
        <v>125</v>
      </c>
      <c r="O19" s="390"/>
    </row>
    <row r="20" spans="1:15" ht="17.25" customHeight="1">
      <c r="A20" s="216">
        <v>17</v>
      </c>
      <c r="B20" s="216" t="s">
        <v>476</v>
      </c>
      <c r="C20" s="265" t="s">
        <v>7</v>
      </c>
      <c r="D20" s="265" t="s">
        <v>9</v>
      </c>
      <c r="E20" s="264">
        <v>7</v>
      </c>
      <c r="F20" s="264" t="s">
        <v>330</v>
      </c>
      <c r="G20" s="265" t="s">
        <v>342</v>
      </c>
      <c r="H20" s="443">
        <v>1998</v>
      </c>
      <c r="I20" s="265" t="s">
        <v>409</v>
      </c>
      <c r="J20" s="276">
        <v>40287</v>
      </c>
      <c r="K20" s="392">
        <v>25550</v>
      </c>
      <c r="L20" s="452">
        <v>44</v>
      </c>
      <c r="M20" s="392">
        <v>82954</v>
      </c>
      <c r="N20" s="392">
        <v>1520</v>
      </c>
    </row>
    <row r="21" spans="1:15" ht="17.25" customHeight="1">
      <c r="A21" s="216">
        <v>18</v>
      </c>
      <c r="B21" s="216" t="s">
        <v>476</v>
      </c>
      <c r="C21" s="265" t="s">
        <v>13</v>
      </c>
      <c r="D21" s="265" t="s">
        <v>9</v>
      </c>
      <c r="E21" s="264">
        <v>7</v>
      </c>
      <c r="F21" s="265" t="s">
        <v>330</v>
      </c>
      <c r="G21" s="265" t="s">
        <v>410</v>
      </c>
      <c r="H21" s="443">
        <v>2476</v>
      </c>
      <c r="I21" s="265" t="s">
        <v>411</v>
      </c>
      <c r="J21" s="276">
        <v>38484</v>
      </c>
      <c r="K21" s="392">
        <v>18231</v>
      </c>
      <c r="L21" s="452">
        <v>103</v>
      </c>
      <c r="M21" s="392">
        <v>76300</v>
      </c>
      <c r="N21" s="392">
        <v>464</v>
      </c>
    </row>
    <row r="22" spans="1:15" ht="17.25" customHeight="1">
      <c r="A22" s="216">
        <v>19</v>
      </c>
      <c r="B22" s="216" t="s">
        <v>476</v>
      </c>
      <c r="C22" s="265" t="s">
        <v>14</v>
      </c>
      <c r="D22" s="265" t="s">
        <v>10</v>
      </c>
      <c r="E22" s="264">
        <v>7</v>
      </c>
      <c r="F22" s="265" t="s">
        <v>330</v>
      </c>
      <c r="G22" s="265" t="s">
        <v>410</v>
      </c>
      <c r="H22" s="443">
        <v>2476</v>
      </c>
      <c r="I22" s="265" t="s">
        <v>412</v>
      </c>
      <c r="J22" s="276">
        <v>38901</v>
      </c>
      <c r="K22" s="392">
        <v>14989</v>
      </c>
      <c r="L22" s="452">
        <v>89</v>
      </c>
      <c r="M22" s="392">
        <v>37720</v>
      </c>
      <c r="N22" s="392">
        <v>220</v>
      </c>
    </row>
    <row r="23" spans="1:15" ht="17.25" customHeight="1">
      <c r="A23" s="216">
        <v>20</v>
      </c>
      <c r="B23" s="216" t="s">
        <v>473</v>
      </c>
      <c r="C23" s="265" t="s">
        <v>7</v>
      </c>
      <c r="D23" s="265" t="s">
        <v>9</v>
      </c>
      <c r="E23" s="264">
        <v>7</v>
      </c>
      <c r="F23" s="265" t="s">
        <v>330</v>
      </c>
      <c r="G23" s="270" t="s">
        <v>342</v>
      </c>
      <c r="H23" s="443">
        <v>1998</v>
      </c>
      <c r="I23" s="267" t="s">
        <v>452</v>
      </c>
      <c r="J23" s="277">
        <v>40651</v>
      </c>
      <c r="K23" s="392">
        <v>25210</v>
      </c>
      <c r="L23" s="452">
        <v>32</v>
      </c>
      <c r="M23" s="392">
        <v>84700</v>
      </c>
      <c r="N23" s="392">
        <v>600</v>
      </c>
    </row>
    <row r="24" spans="1:15" ht="17.25" customHeight="1">
      <c r="A24" s="216">
        <v>21</v>
      </c>
      <c r="B24" s="216" t="s">
        <v>473</v>
      </c>
      <c r="C24" s="265" t="s">
        <v>7</v>
      </c>
      <c r="D24" s="265" t="s">
        <v>10</v>
      </c>
      <c r="E24" s="264">
        <v>7</v>
      </c>
      <c r="F24" s="265" t="s">
        <v>330</v>
      </c>
      <c r="G24" s="270" t="s">
        <v>453</v>
      </c>
      <c r="H24" s="443">
        <v>1591</v>
      </c>
      <c r="I24" s="267" t="s">
        <v>454</v>
      </c>
      <c r="J24" s="277">
        <v>40529</v>
      </c>
      <c r="K24" s="392">
        <v>21971</v>
      </c>
      <c r="L24" s="452">
        <v>36</v>
      </c>
      <c r="M24" s="392">
        <v>38700</v>
      </c>
      <c r="N24" s="392">
        <v>200</v>
      </c>
    </row>
    <row r="25" spans="1:15" ht="17.25" customHeight="1">
      <c r="A25" s="216">
        <v>22</v>
      </c>
      <c r="B25" s="216" t="s">
        <v>473</v>
      </c>
      <c r="C25" s="265" t="s">
        <v>14</v>
      </c>
      <c r="D25" s="265" t="s">
        <v>10</v>
      </c>
      <c r="E25" s="264">
        <v>7</v>
      </c>
      <c r="F25" s="265" t="s">
        <v>330</v>
      </c>
      <c r="G25" s="270" t="s">
        <v>410</v>
      </c>
      <c r="H25" s="443">
        <v>2476</v>
      </c>
      <c r="I25" s="267" t="s">
        <v>455</v>
      </c>
      <c r="J25" s="277">
        <v>39195</v>
      </c>
      <c r="K25" s="392">
        <v>14080</v>
      </c>
      <c r="L25" s="452">
        <v>80</v>
      </c>
      <c r="M25" s="392">
        <v>58800</v>
      </c>
      <c r="N25" s="392">
        <v>1100</v>
      </c>
    </row>
    <row r="26" spans="1:15" ht="17.25" customHeight="1">
      <c r="A26" s="216">
        <v>23</v>
      </c>
      <c r="B26" s="264" t="s">
        <v>307</v>
      </c>
      <c r="C26" s="130" t="s">
        <v>468</v>
      </c>
      <c r="D26" s="265" t="s">
        <v>9</v>
      </c>
      <c r="E26" s="264">
        <v>7</v>
      </c>
      <c r="F26" s="264" t="s">
        <v>330</v>
      </c>
      <c r="G26" s="265" t="s">
        <v>460</v>
      </c>
      <c r="H26" s="443">
        <v>1993</v>
      </c>
      <c r="I26" s="265" t="s">
        <v>461</v>
      </c>
      <c r="J26" s="276">
        <v>39115</v>
      </c>
      <c r="K26" s="392">
        <v>22802</v>
      </c>
      <c r="L26" s="452">
        <v>82</v>
      </c>
      <c r="M26" s="392">
        <v>110959</v>
      </c>
      <c r="N26" s="392">
        <v>360</v>
      </c>
    </row>
    <row r="27" spans="1:15" ht="17.25" customHeight="1">
      <c r="A27" s="216">
        <v>24</v>
      </c>
      <c r="B27" s="264" t="s">
        <v>307</v>
      </c>
      <c r="C27" s="130" t="s">
        <v>467</v>
      </c>
      <c r="D27" s="130" t="s">
        <v>472</v>
      </c>
      <c r="E27" s="264">
        <v>7</v>
      </c>
      <c r="F27" s="265" t="s">
        <v>330</v>
      </c>
      <c r="G27" s="265" t="s">
        <v>346</v>
      </c>
      <c r="H27" s="443">
        <v>2497</v>
      </c>
      <c r="I27" s="265" t="s">
        <v>462</v>
      </c>
      <c r="J27" s="276">
        <v>40611</v>
      </c>
      <c r="K27" s="392">
        <v>26387</v>
      </c>
      <c r="L27" s="452">
        <v>33</v>
      </c>
      <c r="M27" s="392">
        <v>23834</v>
      </c>
      <c r="N27" s="453">
        <v>0</v>
      </c>
    </row>
    <row r="28" spans="1:15" s="473" customFormat="1" ht="17.25" customHeight="1">
      <c r="A28" s="450">
        <v>25</v>
      </c>
      <c r="B28" s="451" t="s">
        <v>477</v>
      </c>
      <c r="C28" s="467" t="s">
        <v>468</v>
      </c>
      <c r="D28" s="467" t="s">
        <v>458</v>
      </c>
      <c r="E28" s="451">
        <v>7</v>
      </c>
      <c r="F28" s="451" t="s">
        <v>459</v>
      </c>
      <c r="G28" s="467" t="s">
        <v>469</v>
      </c>
      <c r="H28" s="468">
        <v>1998</v>
      </c>
      <c r="I28" s="467" t="s">
        <v>471</v>
      </c>
      <c r="J28" s="469">
        <v>40558</v>
      </c>
      <c r="K28" s="470">
        <v>28746</v>
      </c>
      <c r="L28" s="471">
        <v>35</v>
      </c>
      <c r="M28" s="470">
        <v>106083</v>
      </c>
      <c r="N28" s="470">
        <v>0</v>
      </c>
      <c r="O28" s="472"/>
    </row>
    <row r="29" spans="1:15" ht="17.25" customHeight="1">
      <c r="A29" s="216">
        <v>26</v>
      </c>
      <c r="B29" s="374" t="s">
        <v>477</v>
      </c>
      <c r="C29" s="265" t="s">
        <v>7</v>
      </c>
      <c r="D29" s="265" t="s">
        <v>9</v>
      </c>
      <c r="E29" s="264">
        <v>7</v>
      </c>
      <c r="F29" s="265" t="s">
        <v>330</v>
      </c>
      <c r="G29" s="265" t="s">
        <v>441</v>
      </c>
      <c r="H29" s="443">
        <v>1998</v>
      </c>
      <c r="I29" s="130" t="s">
        <v>513</v>
      </c>
      <c r="J29" s="276">
        <v>39906</v>
      </c>
      <c r="K29" s="392">
        <v>16810</v>
      </c>
      <c r="L29" s="452">
        <v>56</v>
      </c>
      <c r="M29" s="392">
        <v>96360</v>
      </c>
      <c r="N29" s="392">
        <v>180</v>
      </c>
    </row>
    <row r="30" spans="1:15" ht="17.25" customHeight="1">
      <c r="A30" s="216">
        <v>27</v>
      </c>
      <c r="B30" s="374" t="s">
        <v>477</v>
      </c>
      <c r="C30" s="265" t="s">
        <v>7</v>
      </c>
      <c r="D30" s="265" t="s">
        <v>9</v>
      </c>
      <c r="E30" s="264">
        <v>7</v>
      </c>
      <c r="F30" s="265" t="s">
        <v>330</v>
      </c>
      <c r="G30" s="265" t="s">
        <v>442</v>
      </c>
      <c r="H30" s="443">
        <v>1795</v>
      </c>
      <c r="I30" s="265" t="s">
        <v>443</v>
      </c>
      <c r="J30" s="276">
        <v>38182</v>
      </c>
      <c r="K30" s="392">
        <v>14580</v>
      </c>
      <c r="L30" s="452">
        <v>113</v>
      </c>
      <c r="M30" s="392">
        <v>167939</v>
      </c>
      <c r="N30" s="453">
        <v>336</v>
      </c>
    </row>
    <row r="31" spans="1:15" s="391" customFormat="1" ht="17.25" customHeight="1">
      <c r="A31" s="450">
        <v>28</v>
      </c>
      <c r="B31" s="451" t="s">
        <v>477</v>
      </c>
      <c r="C31" s="388" t="s">
        <v>467</v>
      </c>
      <c r="D31" s="268" t="s">
        <v>10</v>
      </c>
      <c r="E31" s="389">
        <v>7</v>
      </c>
      <c r="F31" s="268" t="s">
        <v>330</v>
      </c>
      <c r="G31" s="268" t="s">
        <v>410</v>
      </c>
      <c r="H31" s="444">
        <v>2497</v>
      </c>
      <c r="I31" s="268" t="s">
        <v>444</v>
      </c>
      <c r="J31" s="278">
        <v>39224</v>
      </c>
      <c r="K31" s="453">
        <v>15720</v>
      </c>
      <c r="L31" s="454">
        <v>79</v>
      </c>
      <c r="M31" s="453">
        <v>39465</v>
      </c>
      <c r="N31" s="453">
        <v>51</v>
      </c>
      <c r="O31" s="390"/>
    </row>
    <row r="32" spans="1:15" s="380" customFormat="1" ht="17.25" customHeight="1">
      <c r="A32" s="216">
        <v>29</v>
      </c>
      <c r="B32" s="374" t="s">
        <v>309</v>
      </c>
      <c r="C32" s="375" t="s">
        <v>7</v>
      </c>
      <c r="D32" s="375" t="s">
        <v>9</v>
      </c>
      <c r="E32" s="374">
        <v>7</v>
      </c>
      <c r="F32" s="375" t="s">
        <v>330</v>
      </c>
      <c r="G32" s="376" t="s">
        <v>342</v>
      </c>
      <c r="H32" s="445">
        <v>1998</v>
      </c>
      <c r="I32" s="377" t="s">
        <v>376</v>
      </c>
      <c r="J32" s="378">
        <v>40290</v>
      </c>
      <c r="K32" s="455">
        <v>23349</v>
      </c>
      <c r="L32" s="454">
        <v>44</v>
      </c>
      <c r="M32" s="455">
        <v>97600</v>
      </c>
      <c r="N32" s="455">
        <v>729</v>
      </c>
      <c r="O32" s="379"/>
    </row>
    <row r="33" spans="1:15" s="380" customFormat="1" ht="17.25" customHeight="1">
      <c r="A33" s="216">
        <v>30</v>
      </c>
      <c r="B33" s="374" t="s">
        <v>309</v>
      </c>
      <c r="C33" s="375" t="s">
        <v>14</v>
      </c>
      <c r="D33" s="375" t="s">
        <v>10</v>
      </c>
      <c r="E33" s="374">
        <v>7</v>
      </c>
      <c r="F33" s="375" t="s">
        <v>330</v>
      </c>
      <c r="G33" s="376" t="s">
        <v>346</v>
      </c>
      <c r="H33" s="445">
        <v>2497</v>
      </c>
      <c r="I33" s="377" t="s">
        <v>375</v>
      </c>
      <c r="J33" s="378">
        <v>40585</v>
      </c>
      <c r="K33" s="455">
        <v>19719</v>
      </c>
      <c r="L33" s="452">
        <v>34</v>
      </c>
      <c r="M33" s="455">
        <v>57630</v>
      </c>
      <c r="N33" s="455">
        <v>617</v>
      </c>
      <c r="O33" s="379"/>
    </row>
    <row r="34" spans="1:15" ht="17.25" customHeight="1">
      <c r="A34" s="216">
        <v>31</v>
      </c>
      <c r="B34" s="264" t="s">
        <v>310</v>
      </c>
      <c r="C34" s="130" t="s">
        <v>468</v>
      </c>
      <c r="D34" s="265" t="s">
        <v>9</v>
      </c>
      <c r="E34" s="264">
        <v>7</v>
      </c>
      <c r="F34" s="264" t="s">
        <v>330</v>
      </c>
      <c r="G34" s="265" t="s">
        <v>344</v>
      </c>
      <c r="H34" s="443">
        <v>1999</v>
      </c>
      <c r="I34" s="265" t="s">
        <v>428</v>
      </c>
      <c r="J34" s="276">
        <v>41137</v>
      </c>
      <c r="K34" s="392">
        <v>29586</v>
      </c>
      <c r="L34" s="452">
        <v>17</v>
      </c>
      <c r="M34" s="392">
        <v>26000</v>
      </c>
      <c r="N34" s="453">
        <v>773</v>
      </c>
    </row>
    <row r="35" spans="1:15" ht="17.25" customHeight="1">
      <c r="A35" s="216">
        <v>32</v>
      </c>
      <c r="B35" s="264" t="s">
        <v>310</v>
      </c>
      <c r="C35" s="130" t="s">
        <v>467</v>
      </c>
      <c r="D35" s="265" t="s">
        <v>10</v>
      </c>
      <c r="E35" s="264">
        <v>7</v>
      </c>
      <c r="F35" s="265" t="s">
        <v>330</v>
      </c>
      <c r="G35" s="265" t="s">
        <v>410</v>
      </c>
      <c r="H35" s="443">
        <v>2497</v>
      </c>
      <c r="I35" s="265" t="s">
        <v>429</v>
      </c>
      <c r="J35" s="276">
        <v>40266</v>
      </c>
      <c r="K35" s="392">
        <v>21414</v>
      </c>
      <c r="L35" s="452">
        <v>46</v>
      </c>
      <c r="M35" s="392">
        <v>27000</v>
      </c>
      <c r="N35" s="392">
        <v>120</v>
      </c>
    </row>
    <row r="36" spans="1:15" ht="17.25" customHeight="1">
      <c r="A36" s="216">
        <v>33</v>
      </c>
      <c r="B36" s="264" t="s">
        <v>311</v>
      </c>
      <c r="C36" s="265" t="s">
        <v>7</v>
      </c>
      <c r="D36" s="265" t="s">
        <v>9</v>
      </c>
      <c r="E36" s="264">
        <v>7</v>
      </c>
      <c r="F36" s="264" t="s">
        <v>330</v>
      </c>
      <c r="G36" s="265" t="s">
        <v>370</v>
      </c>
      <c r="H36" s="443">
        <v>1998</v>
      </c>
      <c r="I36" s="446" t="s">
        <v>371</v>
      </c>
      <c r="J36" s="447">
        <v>38810</v>
      </c>
      <c r="K36" s="456">
        <v>23230</v>
      </c>
      <c r="L36" s="452">
        <v>92</v>
      </c>
      <c r="M36" s="392">
        <v>105763</v>
      </c>
      <c r="N36" s="392">
        <v>500</v>
      </c>
    </row>
    <row r="37" spans="1:15" ht="17.25" customHeight="1">
      <c r="A37" s="216">
        <v>34</v>
      </c>
      <c r="B37" s="264" t="s">
        <v>311</v>
      </c>
      <c r="C37" s="265" t="s">
        <v>14</v>
      </c>
      <c r="D37" s="130" t="s">
        <v>472</v>
      </c>
      <c r="E37" s="264">
        <v>7</v>
      </c>
      <c r="F37" s="265" t="s">
        <v>330</v>
      </c>
      <c r="G37" s="265" t="s">
        <v>372</v>
      </c>
      <c r="H37" s="443">
        <v>2902</v>
      </c>
      <c r="I37" s="446" t="s">
        <v>373</v>
      </c>
      <c r="J37" s="448">
        <v>38902</v>
      </c>
      <c r="K37" s="449">
        <v>15710</v>
      </c>
      <c r="L37" s="452">
        <v>89</v>
      </c>
      <c r="M37" s="392">
        <v>24960</v>
      </c>
      <c r="N37" s="392">
        <v>400</v>
      </c>
    </row>
    <row r="38" spans="1:15" ht="17.25" customHeight="1">
      <c r="A38" s="216">
        <v>35</v>
      </c>
      <c r="B38" s="216" t="s">
        <v>478</v>
      </c>
      <c r="C38" s="265" t="s">
        <v>7</v>
      </c>
      <c r="D38" s="265" t="s">
        <v>9</v>
      </c>
      <c r="E38" s="264">
        <v>7</v>
      </c>
      <c r="F38" s="265" t="s">
        <v>330</v>
      </c>
      <c r="G38" s="270" t="s">
        <v>344</v>
      </c>
      <c r="H38" s="443">
        <v>1999</v>
      </c>
      <c r="I38" s="267" t="s">
        <v>378</v>
      </c>
      <c r="J38" s="277">
        <v>40834</v>
      </c>
      <c r="K38" s="392">
        <v>31040</v>
      </c>
      <c r="L38" s="452">
        <v>26</v>
      </c>
      <c r="M38" s="392">
        <v>35500</v>
      </c>
      <c r="N38" s="392">
        <v>75</v>
      </c>
    </row>
    <row r="39" spans="1:15" ht="17.25" customHeight="1">
      <c r="A39" s="216">
        <v>36</v>
      </c>
      <c r="B39" s="216" t="s">
        <v>478</v>
      </c>
      <c r="C39" s="265" t="s">
        <v>13</v>
      </c>
      <c r="D39" s="265" t="s">
        <v>10</v>
      </c>
      <c r="E39" s="264">
        <v>7</v>
      </c>
      <c r="F39" s="265" t="s">
        <v>330</v>
      </c>
      <c r="G39" s="270" t="s">
        <v>346</v>
      </c>
      <c r="H39" s="443">
        <v>2497</v>
      </c>
      <c r="I39" s="267" t="s">
        <v>379</v>
      </c>
      <c r="J39" s="277">
        <v>39862</v>
      </c>
      <c r="K39" s="392">
        <v>20200</v>
      </c>
      <c r="L39" s="452">
        <v>58</v>
      </c>
      <c r="M39" s="392">
        <v>33000</v>
      </c>
      <c r="N39" s="392">
        <v>318</v>
      </c>
    </row>
    <row r="40" spans="1:15" ht="17.25" customHeight="1">
      <c r="A40" s="216">
        <v>37</v>
      </c>
      <c r="B40" s="264" t="s">
        <v>320</v>
      </c>
      <c r="C40" s="265" t="s">
        <v>7</v>
      </c>
      <c r="D40" s="265" t="s">
        <v>10</v>
      </c>
      <c r="E40" s="264">
        <v>7</v>
      </c>
      <c r="F40" s="264" t="s">
        <v>330</v>
      </c>
      <c r="G40" s="265" t="s">
        <v>394</v>
      </c>
      <c r="H40" s="443">
        <v>1496</v>
      </c>
      <c r="I40" s="265" t="s">
        <v>395</v>
      </c>
      <c r="J40" s="276">
        <v>37695</v>
      </c>
      <c r="K40" s="392">
        <v>12541</v>
      </c>
      <c r="L40" s="452">
        <v>129</v>
      </c>
      <c r="M40" s="392">
        <v>70797</v>
      </c>
      <c r="N40" s="453">
        <v>0</v>
      </c>
    </row>
    <row r="41" spans="1:15" ht="17.25" customHeight="1">
      <c r="A41" s="216">
        <v>38</v>
      </c>
      <c r="B41" s="264" t="s">
        <v>320</v>
      </c>
      <c r="C41" s="265" t="s">
        <v>13</v>
      </c>
      <c r="D41" s="265" t="s">
        <v>8</v>
      </c>
      <c r="E41" s="264">
        <v>8</v>
      </c>
      <c r="F41" s="264" t="s">
        <v>330</v>
      </c>
      <c r="G41" s="265" t="s">
        <v>396</v>
      </c>
      <c r="H41" s="443">
        <v>10960</v>
      </c>
      <c r="I41" s="265" t="s">
        <v>397</v>
      </c>
      <c r="J41" s="276">
        <v>40437</v>
      </c>
      <c r="K41" s="392">
        <v>131540</v>
      </c>
      <c r="L41" s="452">
        <v>39</v>
      </c>
      <c r="M41" s="392">
        <v>35685</v>
      </c>
      <c r="N41" s="392">
        <v>1919</v>
      </c>
    </row>
    <row r="42" spans="1:15" ht="17.25" customHeight="1">
      <c r="A42" s="216">
        <v>39</v>
      </c>
      <c r="B42" s="264" t="s">
        <v>320</v>
      </c>
      <c r="C42" s="265" t="s">
        <v>14</v>
      </c>
      <c r="D42" s="265" t="s">
        <v>9</v>
      </c>
      <c r="E42" s="264">
        <v>7</v>
      </c>
      <c r="F42" s="375" t="s">
        <v>330</v>
      </c>
      <c r="G42" s="265" t="s">
        <v>398</v>
      </c>
      <c r="H42" s="443">
        <v>2497</v>
      </c>
      <c r="I42" s="265" t="s">
        <v>399</v>
      </c>
      <c r="J42" s="276">
        <v>41466</v>
      </c>
      <c r="K42" s="392">
        <v>14438</v>
      </c>
      <c r="L42" s="452">
        <v>5</v>
      </c>
      <c r="M42" s="392">
        <v>1081</v>
      </c>
      <c r="N42" s="453">
        <v>0</v>
      </c>
    </row>
    <row r="43" spans="1:15" ht="17.25" customHeight="1">
      <c r="A43" s="216">
        <v>40</v>
      </c>
      <c r="B43" s="386" t="s">
        <v>319</v>
      </c>
      <c r="C43" s="265" t="s">
        <v>7</v>
      </c>
      <c r="D43" s="265" t="s">
        <v>9</v>
      </c>
      <c r="E43" s="264">
        <v>7</v>
      </c>
      <c r="F43" s="264" t="s">
        <v>330</v>
      </c>
      <c r="G43" s="265" t="s">
        <v>344</v>
      </c>
      <c r="H43" s="443">
        <v>1999</v>
      </c>
      <c r="I43" s="265" t="s">
        <v>414</v>
      </c>
      <c r="J43" s="276">
        <v>40760</v>
      </c>
      <c r="K43" s="392">
        <v>2884</v>
      </c>
      <c r="L43" s="452">
        <v>28</v>
      </c>
      <c r="M43" s="392">
        <v>23400</v>
      </c>
      <c r="N43" s="392">
        <v>147</v>
      </c>
    </row>
    <row r="44" spans="1:15" ht="17.25" customHeight="1">
      <c r="A44" s="216">
        <v>41</v>
      </c>
      <c r="B44" s="386" t="s">
        <v>319</v>
      </c>
      <c r="C44" s="265" t="s">
        <v>13</v>
      </c>
      <c r="D44" s="265" t="s">
        <v>8</v>
      </c>
      <c r="E44" s="264">
        <v>8</v>
      </c>
      <c r="F44" s="265" t="s">
        <v>330</v>
      </c>
      <c r="G44" s="265" t="s">
        <v>415</v>
      </c>
      <c r="H44" s="443">
        <v>11051</v>
      </c>
      <c r="I44" s="265" t="s">
        <v>416</v>
      </c>
      <c r="J44" s="276">
        <v>37070</v>
      </c>
      <c r="K44" s="392">
        <v>7150</v>
      </c>
      <c r="L44" s="452">
        <v>150</v>
      </c>
      <c r="M44" s="392">
        <v>46500</v>
      </c>
      <c r="N44" s="392">
        <v>685</v>
      </c>
    </row>
    <row r="45" spans="1:15" ht="17.25" customHeight="1">
      <c r="A45" s="216">
        <v>42</v>
      </c>
      <c r="B45" s="386" t="s">
        <v>319</v>
      </c>
      <c r="C45" s="265" t="s">
        <v>14</v>
      </c>
      <c r="D45" s="265" t="s">
        <v>10</v>
      </c>
      <c r="E45" s="264">
        <v>7</v>
      </c>
      <c r="F45" s="265" t="s">
        <v>330</v>
      </c>
      <c r="G45" s="265" t="s">
        <v>417</v>
      </c>
      <c r="H45" s="443">
        <v>2476</v>
      </c>
      <c r="I45" s="265" t="s">
        <v>418</v>
      </c>
      <c r="J45" s="276">
        <v>38132</v>
      </c>
      <c r="K45" s="392">
        <v>1043</v>
      </c>
      <c r="L45" s="452">
        <v>115</v>
      </c>
      <c r="M45" s="392">
        <v>28500</v>
      </c>
      <c r="N45" s="392">
        <v>425</v>
      </c>
    </row>
    <row r="46" spans="1:15" ht="17.25" customHeight="1">
      <c r="A46" s="216">
        <v>43</v>
      </c>
      <c r="B46" s="264" t="s">
        <v>322</v>
      </c>
      <c r="C46" s="265" t="s">
        <v>14</v>
      </c>
      <c r="D46" s="265" t="s">
        <v>10</v>
      </c>
      <c r="E46" s="264">
        <v>7</v>
      </c>
      <c r="F46" s="264" t="s">
        <v>330</v>
      </c>
      <c r="G46" s="265" t="s">
        <v>372</v>
      </c>
      <c r="H46" s="443">
        <v>2957</v>
      </c>
      <c r="I46" s="130" t="s">
        <v>479</v>
      </c>
      <c r="J46" s="276">
        <v>37813</v>
      </c>
      <c r="K46" s="392">
        <v>7700</v>
      </c>
      <c r="L46" s="452">
        <v>125</v>
      </c>
      <c r="M46" s="392">
        <v>54465</v>
      </c>
      <c r="N46" s="392">
        <v>162</v>
      </c>
    </row>
    <row r="47" spans="1:15" ht="17.25" customHeight="1">
      <c r="A47" s="216">
        <v>44</v>
      </c>
      <c r="B47" s="264" t="s">
        <v>322</v>
      </c>
      <c r="C47" s="265" t="s">
        <v>13</v>
      </c>
      <c r="D47" s="265" t="s">
        <v>8</v>
      </c>
      <c r="E47" s="264">
        <v>8</v>
      </c>
      <c r="F47" s="264" t="s">
        <v>330</v>
      </c>
      <c r="G47" s="265" t="s">
        <v>381</v>
      </c>
      <c r="H47" s="443">
        <v>12344</v>
      </c>
      <c r="I47" s="130" t="s">
        <v>480</v>
      </c>
      <c r="J47" s="276">
        <v>40427</v>
      </c>
      <c r="K47" s="392">
        <v>137120</v>
      </c>
      <c r="L47" s="452">
        <v>39</v>
      </c>
      <c r="M47" s="392">
        <v>29966</v>
      </c>
      <c r="N47" s="392">
        <v>1717</v>
      </c>
    </row>
    <row r="48" spans="1:15" ht="17.25" customHeight="1">
      <c r="A48" s="216">
        <v>45</v>
      </c>
      <c r="B48" s="264" t="s">
        <v>322</v>
      </c>
      <c r="C48" s="265" t="s">
        <v>7</v>
      </c>
      <c r="D48" s="265" t="s">
        <v>9</v>
      </c>
      <c r="E48" s="264">
        <v>7</v>
      </c>
      <c r="F48" s="264" t="s">
        <v>330</v>
      </c>
      <c r="G48" s="265" t="s">
        <v>344</v>
      </c>
      <c r="H48" s="443">
        <v>1999</v>
      </c>
      <c r="I48" s="130" t="s">
        <v>481</v>
      </c>
      <c r="J48" s="276">
        <v>41358</v>
      </c>
      <c r="K48" s="392">
        <v>31559</v>
      </c>
      <c r="L48" s="452">
        <v>9</v>
      </c>
      <c r="M48" s="392">
        <v>11354</v>
      </c>
      <c r="N48" s="392">
        <v>694</v>
      </c>
    </row>
    <row r="49" spans="1:15" s="232" customFormat="1" ht="159.75" customHeight="1">
      <c r="A49" s="233"/>
      <c r="B49" s="234" t="s">
        <v>291</v>
      </c>
      <c r="C49" s="235" t="s">
        <v>84</v>
      </c>
      <c r="D49" s="235" t="s">
        <v>275</v>
      </c>
      <c r="E49" s="234" t="s">
        <v>280</v>
      </c>
      <c r="F49" s="234" t="s">
        <v>278</v>
      </c>
      <c r="G49" s="233"/>
      <c r="H49" s="233"/>
      <c r="I49" s="233"/>
      <c r="J49" s="273"/>
      <c r="K49" s="234" t="s">
        <v>293</v>
      </c>
      <c r="L49" s="234" t="s">
        <v>283</v>
      </c>
      <c r="M49" s="234" t="s">
        <v>284</v>
      </c>
      <c r="N49" s="233"/>
      <c r="O49" s="27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43" sqref="G43"/>
    </sheetView>
  </sheetViews>
  <sheetFormatPr defaultRowHeight="13.5"/>
  <cols>
    <col min="1" max="1" width="5.21875" style="48" customWidth="1"/>
    <col min="2" max="2" width="13.109375" style="48" customWidth="1"/>
    <col min="3" max="3" width="17.109375" style="48" customWidth="1"/>
    <col min="4" max="4" width="13.44140625" style="48" customWidth="1"/>
    <col min="5" max="5" width="11.6640625" style="48" customWidth="1"/>
    <col min="6" max="6" width="10.109375" style="48" customWidth="1"/>
    <col min="7" max="7" width="8.88671875" style="48"/>
    <col min="8" max="8" width="12.21875" style="48" customWidth="1"/>
    <col min="9" max="9" width="13.44140625" style="48" customWidth="1"/>
    <col min="10" max="16384" width="8.88671875" style="48"/>
  </cols>
  <sheetData>
    <row r="1" spans="1:9" s="208" customFormat="1" ht="27.75" customHeight="1">
      <c r="A1" s="208" t="s">
        <v>296</v>
      </c>
    </row>
    <row r="2" spans="1:9" ht="30" customHeight="1">
      <c r="A2" s="209" t="s">
        <v>48</v>
      </c>
      <c r="B2" s="209" t="s">
        <v>2</v>
      </c>
      <c r="C2" s="209" t="s">
        <v>103</v>
      </c>
      <c r="D2" s="209" t="s">
        <v>100</v>
      </c>
      <c r="E2" s="209" t="s">
        <v>64</v>
      </c>
      <c r="F2" s="209" t="s">
        <v>101</v>
      </c>
      <c r="G2" s="209" t="s">
        <v>102</v>
      </c>
      <c r="H2" s="209" t="s">
        <v>65</v>
      </c>
      <c r="I2" s="209" t="s">
        <v>104</v>
      </c>
    </row>
    <row r="3" spans="1:9" ht="16.5" customHeight="1">
      <c r="A3" s="130">
        <v>1</v>
      </c>
      <c r="B3" s="130" t="s">
        <v>126</v>
      </c>
      <c r="C3" s="130" t="s">
        <v>99</v>
      </c>
      <c r="D3" s="130" t="s">
        <v>350</v>
      </c>
      <c r="E3" s="130" t="s">
        <v>72</v>
      </c>
      <c r="F3" s="266">
        <v>3199</v>
      </c>
      <c r="G3" s="130" t="s">
        <v>4</v>
      </c>
      <c r="H3" s="265" t="s">
        <v>332</v>
      </c>
      <c r="I3" s="276">
        <v>40909</v>
      </c>
    </row>
    <row r="4" spans="1:9" ht="16.5" customHeight="1">
      <c r="A4" s="130">
        <v>2</v>
      </c>
      <c r="B4" s="130" t="s">
        <v>126</v>
      </c>
      <c r="C4" s="130" t="s">
        <v>105</v>
      </c>
      <c r="D4" s="130" t="s">
        <v>351</v>
      </c>
      <c r="E4" s="130" t="s">
        <v>331</v>
      </c>
      <c r="F4" s="266">
        <v>2999</v>
      </c>
      <c r="G4" s="130" t="s">
        <v>4</v>
      </c>
      <c r="H4" s="265" t="s">
        <v>339</v>
      </c>
      <c r="I4" s="276">
        <v>41248</v>
      </c>
    </row>
    <row r="5" spans="1:9" ht="16.5" customHeight="1">
      <c r="A5" s="130">
        <v>3</v>
      </c>
      <c r="B5" s="130" t="s">
        <v>126</v>
      </c>
      <c r="C5" s="130" t="s">
        <v>105</v>
      </c>
      <c r="D5" s="130" t="s">
        <v>352</v>
      </c>
      <c r="E5" s="130" t="s">
        <v>72</v>
      </c>
      <c r="F5" s="266">
        <v>2799</v>
      </c>
      <c r="G5" s="130" t="s">
        <v>4</v>
      </c>
      <c r="H5" s="265" t="s">
        <v>340</v>
      </c>
      <c r="I5" s="276">
        <v>41173</v>
      </c>
    </row>
    <row r="7" spans="1:9" s="211" customFormat="1">
      <c r="A7" s="211" t="s">
        <v>106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C107"/>
  <sheetViews>
    <sheetView workbookViewId="0">
      <selection activeCell="C28" sqref="C28"/>
    </sheetView>
  </sheetViews>
  <sheetFormatPr defaultRowHeight="13.5"/>
  <cols>
    <col min="1" max="1" width="28.6640625" style="48" customWidth="1"/>
    <col min="2" max="2" width="18.6640625" style="48" customWidth="1"/>
    <col min="3" max="3" width="10.6640625" style="48" customWidth="1"/>
    <col min="4" max="4" width="17.44140625" style="48" customWidth="1"/>
    <col min="5" max="5" width="12.6640625" style="48" customWidth="1"/>
    <col min="6" max="16384" width="8.88671875" style="48"/>
  </cols>
  <sheetData>
    <row r="1" spans="1:3" s="212" customFormat="1" ht="25.5" customHeight="1">
      <c r="A1" s="212" t="s">
        <v>297</v>
      </c>
    </row>
    <row r="2" spans="1:3" s="210" customFormat="1">
      <c r="A2" s="210" t="s">
        <v>174</v>
      </c>
    </row>
    <row r="3" spans="1:3" s="198" customFormat="1" ht="19.5" customHeight="1">
      <c r="A3" s="211" t="s">
        <v>213</v>
      </c>
    </row>
    <row r="4" spans="1:3" s="198" customFormat="1" ht="29.25" customHeight="1">
      <c r="A4" s="211" t="s">
        <v>202</v>
      </c>
    </row>
    <row r="5" spans="1:3" ht="29.25" customHeight="1">
      <c r="A5" s="209" t="s">
        <v>107</v>
      </c>
      <c r="B5" s="217" t="s">
        <v>175</v>
      </c>
      <c r="C5" s="217" t="s">
        <v>176</v>
      </c>
    </row>
    <row r="6" spans="1:3" s="213" customFormat="1" ht="18.75" customHeight="1">
      <c r="A6" s="214" t="s">
        <v>188</v>
      </c>
      <c r="B6" s="215"/>
      <c r="C6" s="215"/>
    </row>
    <row r="7" spans="1:3" ht="15" customHeight="1">
      <c r="A7" s="130" t="s">
        <v>108</v>
      </c>
      <c r="B7" s="130"/>
      <c r="C7" s="130"/>
    </row>
    <row r="8" spans="1:3" ht="15" customHeight="1">
      <c r="A8" s="130" t="s">
        <v>109</v>
      </c>
      <c r="B8" s="130"/>
      <c r="C8" s="130"/>
    </row>
    <row r="9" spans="1:3" ht="15" customHeight="1">
      <c r="A9" s="130" t="s">
        <v>110</v>
      </c>
      <c r="B9" s="130"/>
      <c r="C9" s="130"/>
    </row>
    <row r="10" spans="1:3" ht="15" customHeight="1">
      <c r="A10" s="130" t="s">
        <v>111</v>
      </c>
      <c r="B10" s="130"/>
      <c r="C10" s="130"/>
    </row>
    <row r="11" spans="1:3" ht="15" customHeight="1">
      <c r="A11" s="130" t="s">
        <v>112</v>
      </c>
      <c r="B11" s="130"/>
      <c r="C11" s="130"/>
    </row>
    <row r="12" spans="1:3" ht="15" customHeight="1">
      <c r="A12" s="130" t="s">
        <v>113</v>
      </c>
      <c r="B12" s="130"/>
      <c r="C12" s="130"/>
    </row>
    <row r="13" spans="1:3" ht="15" customHeight="1">
      <c r="A13" s="130" t="s">
        <v>114</v>
      </c>
      <c r="B13" s="130"/>
      <c r="C13" s="130"/>
    </row>
    <row r="14" spans="1:3" s="213" customFormat="1" ht="19.5" customHeight="1">
      <c r="A14" s="214" t="s">
        <v>189</v>
      </c>
      <c r="B14" s="215"/>
      <c r="C14" s="215"/>
    </row>
    <row r="15" spans="1:3" ht="15" customHeight="1">
      <c r="A15" s="130" t="s">
        <v>121</v>
      </c>
      <c r="B15" s="130"/>
      <c r="C15" s="130"/>
    </row>
    <row r="16" spans="1:3" ht="15" customHeight="1">
      <c r="A16" s="130" t="s">
        <v>115</v>
      </c>
      <c r="B16" s="130"/>
      <c r="C16" s="130"/>
    </row>
    <row r="17" spans="1:3" ht="15" customHeight="1">
      <c r="A17" s="130" t="s">
        <v>116</v>
      </c>
      <c r="B17" s="130"/>
      <c r="C17" s="130"/>
    </row>
    <row r="18" spans="1:3" ht="15" customHeight="1">
      <c r="A18" s="130" t="s">
        <v>117</v>
      </c>
      <c r="B18" s="130"/>
      <c r="C18" s="130"/>
    </row>
    <row r="19" spans="1:3" ht="15" customHeight="1">
      <c r="A19" s="130" t="s">
        <v>118</v>
      </c>
      <c r="B19" s="130">
        <v>1</v>
      </c>
      <c r="C19" s="130">
        <v>1</v>
      </c>
    </row>
    <row r="20" spans="1:3" ht="15" customHeight="1">
      <c r="A20" s="130" t="s">
        <v>119</v>
      </c>
      <c r="B20" s="130"/>
      <c r="C20" s="130"/>
    </row>
    <row r="21" spans="1:3" ht="15" customHeight="1">
      <c r="A21" s="130" t="s">
        <v>120</v>
      </c>
      <c r="B21" s="130"/>
      <c r="C21" s="130"/>
    </row>
    <row r="22" spans="1:3" s="213" customFormat="1" ht="18" customHeight="1">
      <c r="A22" s="214" t="s">
        <v>190</v>
      </c>
      <c r="B22" s="215"/>
      <c r="C22" s="215"/>
    </row>
    <row r="23" spans="1:3" ht="15" customHeight="1">
      <c r="A23" s="130" t="s">
        <v>214</v>
      </c>
      <c r="B23" s="130"/>
      <c r="C23" s="130"/>
    </row>
    <row r="24" spans="1:3" ht="15" customHeight="1">
      <c r="A24" s="130" t="s">
        <v>122</v>
      </c>
      <c r="B24" s="130"/>
      <c r="C24" s="130"/>
    </row>
    <row r="25" spans="1:3" ht="15" customHeight="1">
      <c r="A25" s="130" t="s">
        <v>123</v>
      </c>
      <c r="B25" s="130"/>
      <c r="C25" s="130"/>
    </row>
    <row r="26" spans="1:3" ht="15" customHeight="1">
      <c r="A26" s="130" t="s">
        <v>124</v>
      </c>
      <c r="B26" s="130"/>
      <c r="C26" s="130"/>
    </row>
    <row r="27" spans="1:3" ht="15" customHeight="1">
      <c r="A27" s="130" t="s">
        <v>125</v>
      </c>
      <c r="B27" s="130"/>
      <c r="C27" s="130"/>
    </row>
    <row r="28" spans="1:3" ht="15" customHeight="1">
      <c r="A28" s="130" t="s">
        <v>126</v>
      </c>
      <c r="B28" s="130">
        <v>1</v>
      </c>
      <c r="C28" s="130">
        <v>2</v>
      </c>
    </row>
    <row r="29" spans="1:3" ht="15" customHeight="1">
      <c r="A29" s="130" t="s">
        <v>127</v>
      </c>
      <c r="B29" s="130"/>
      <c r="C29" s="130"/>
    </row>
    <row r="30" spans="1:3" ht="15" customHeight="1">
      <c r="A30" s="130" t="s">
        <v>128</v>
      </c>
      <c r="B30" s="130"/>
      <c r="C30" s="130"/>
    </row>
    <row r="31" spans="1:3" ht="15" customHeight="1">
      <c r="A31" s="130" t="s">
        <v>129</v>
      </c>
      <c r="B31" s="130"/>
      <c r="C31" s="130"/>
    </row>
    <row r="32" spans="1:3" ht="15" customHeight="1">
      <c r="A32" s="130" t="s">
        <v>130</v>
      </c>
      <c r="B32" s="130"/>
      <c r="C32" s="130"/>
    </row>
    <row r="33" spans="1:3" ht="15" customHeight="1">
      <c r="A33" s="130" t="s">
        <v>131</v>
      </c>
      <c r="B33" s="130"/>
      <c r="C33" s="130"/>
    </row>
    <row r="34" spans="1:3" ht="15" customHeight="1">
      <c r="A34" s="130" t="s">
        <v>132</v>
      </c>
      <c r="B34" s="130"/>
      <c r="C34" s="130"/>
    </row>
    <row r="35" spans="1:3" ht="15" customHeight="1">
      <c r="A35" s="130" t="s">
        <v>133</v>
      </c>
      <c r="B35" s="130"/>
      <c r="C35" s="130"/>
    </row>
    <row r="36" spans="1:3" ht="15" customHeight="1">
      <c r="A36" s="130" t="s">
        <v>134</v>
      </c>
      <c r="B36" s="130"/>
      <c r="C36" s="130"/>
    </row>
    <row r="37" spans="1:3" ht="18.75" customHeight="1">
      <c r="A37" s="214" t="s">
        <v>191</v>
      </c>
      <c r="B37" s="130"/>
      <c r="C37" s="130"/>
    </row>
    <row r="38" spans="1:3" ht="15" customHeight="1">
      <c r="A38" s="130" t="s">
        <v>135</v>
      </c>
      <c r="B38" s="130"/>
      <c r="C38" s="130"/>
    </row>
    <row r="39" spans="1:3" ht="15" customHeight="1">
      <c r="A39" s="130" t="s">
        <v>136</v>
      </c>
      <c r="B39" s="130"/>
      <c r="C39" s="130"/>
    </row>
    <row r="40" spans="1:3" ht="15" customHeight="1">
      <c r="A40" s="130" t="s">
        <v>137</v>
      </c>
      <c r="B40" s="130"/>
      <c r="C40" s="130"/>
    </row>
    <row r="41" spans="1:3" ht="15" customHeight="1">
      <c r="A41" s="130" t="s">
        <v>138</v>
      </c>
      <c r="B41" s="130"/>
      <c r="C41" s="130"/>
    </row>
    <row r="42" spans="1:3" ht="15" customHeight="1">
      <c r="A42" s="130" t="s">
        <v>139</v>
      </c>
      <c r="B42" s="130"/>
      <c r="C42" s="130"/>
    </row>
    <row r="43" spans="1:3" ht="15" customHeight="1">
      <c r="A43" s="130" t="s">
        <v>140</v>
      </c>
      <c r="B43" s="130"/>
      <c r="C43" s="130"/>
    </row>
    <row r="44" spans="1:3" ht="15" customHeight="1">
      <c r="A44" s="130" t="s">
        <v>141</v>
      </c>
      <c r="B44" s="130"/>
      <c r="C44" s="130"/>
    </row>
    <row r="45" spans="1:3" ht="15" customHeight="1">
      <c r="A45" s="130" t="s">
        <v>142</v>
      </c>
      <c r="B45" s="130"/>
      <c r="C45" s="130"/>
    </row>
    <row r="46" spans="1:3" ht="15" customHeight="1">
      <c r="A46" s="130" t="s">
        <v>143</v>
      </c>
      <c r="B46" s="130"/>
      <c r="C46" s="130"/>
    </row>
    <row r="47" spans="1:3" ht="15" customHeight="1">
      <c r="A47" s="130" t="s">
        <v>144</v>
      </c>
      <c r="B47" s="130"/>
      <c r="C47" s="130"/>
    </row>
    <row r="48" spans="1:3" ht="15" customHeight="1">
      <c r="A48" s="130" t="s">
        <v>145</v>
      </c>
      <c r="B48" s="130"/>
      <c r="C48" s="130"/>
    </row>
    <row r="49" spans="1:3" ht="15" customHeight="1">
      <c r="A49" s="130" t="s">
        <v>146</v>
      </c>
      <c r="B49" s="130"/>
      <c r="C49" s="130"/>
    </row>
    <row r="50" spans="1:3" ht="15" customHeight="1">
      <c r="A50" s="130" t="s">
        <v>147</v>
      </c>
      <c r="B50" s="130"/>
      <c r="C50" s="130"/>
    </row>
    <row r="51" spans="1:3" ht="18" customHeight="1">
      <c r="A51" s="214" t="s">
        <v>192</v>
      </c>
      <c r="B51" s="130"/>
      <c r="C51" s="130"/>
    </row>
    <row r="52" spans="1:3" ht="15" customHeight="1">
      <c r="A52" s="130" t="s">
        <v>148</v>
      </c>
      <c r="B52" s="130"/>
      <c r="C52" s="130"/>
    </row>
    <row r="53" spans="1:3" ht="15" customHeight="1">
      <c r="A53" s="130" t="s">
        <v>149</v>
      </c>
      <c r="B53" s="130"/>
      <c r="C53" s="130"/>
    </row>
    <row r="54" spans="1:3" ht="15" customHeight="1">
      <c r="A54" s="130" t="s">
        <v>150</v>
      </c>
      <c r="B54" s="130"/>
      <c r="C54" s="130"/>
    </row>
    <row r="55" spans="1:3" ht="15" customHeight="1">
      <c r="A55" s="130" t="s">
        <v>151</v>
      </c>
      <c r="B55" s="130"/>
      <c r="C55" s="130"/>
    </row>
    <row r="56" spans="1:3" ht="15" customHeight="1">
      <c r="A56" s="130" t="s">
        <v>152</v>
      </c>
      <c r="B56" s="130"/>
      <c r="C56" s="130"/>
    </row>
    <row r="57" spans="1:3" ht="15" customHeight="1">
      <c r="A57" s="130" t="s">
        <v>153</v>
      </c>
      <c r="B57" s="130"/>
      <c r="C57" s="130"/>
    </row>
    <row r="58" spans="1:3" ht="15" customHeight="1">
      <c r="A58" s="130" t="s">
        <v>154</v>
      </c>
      <c r="B58" s="130"/>
      <c r="C58" s="130"/>
    </row>
    <row r="59" spans="1:3" ht="15" customHeight="1">
      <c r="A59" s="130" t="s">
        <v>155</v>
      </c>
      <c r="B59" s="130"/>
      <c r="C59" s="130"/>
    </row>
    <row r="60" spans="1:3" ht="28.5" customHeight="1">
      <c r="A60" s="216" t="s">
        <v>156</v>
      </c>
      <c r="B60" s="130"/>
      <c r="C60" s="130"/>
    </row>
    <row r="61" spans="1:3" ht="15" customHeight="1">
      <c r="A61" s="130" t="s">
        <v>157</v>
      </c>
      <c r="B61" s="130"/>
      <c r="C61" s="130"/>
    </row>
    <row r="62" spans="1:3" ht="15" customHeight="1">
      <c r="A62" s="130" t="s">
        <v>158</v>
      </c>
      <c r="B62" s="130"/>
      <c r="C62" s="130"/>
    </row>
    <row r="63" spans="1:3" ht="15" customHeight="1">
      <c r="A63" s="130" t="s">
        <v>159</v>
      </c>
      <c r="B63" s="130"/>
      <c r="C63" s="130"/>
    </row>
    <row r="64" spans="1:3" ht="18" customHeight="1">
      <c r="A64" s="214" t="s">
        <v>193</v>
      </c>
      <c r="B64" s="130"/>
      <c r="C64" s="130"/>
    </row>
    <row r="65" spans="1:3" ht="15" customHeight="1">
      <c r="A65" s="130" t="s">
        <v>160</v>
      </c>
      <c r="B65" s="130"/>
      <c r="C65" s="130"/>
    </row>
    <row r="66" spans="1:3" ht="15" customHeight="1">
      <c r="A66" s="130" t="s">
        <v>161</v>
      </c>
      <c r="B66" s="130"/>
      <c r="C66" s="130"/>
    </row>
    <row r="67" spans="1:3" ht="30.75" customHeight="1">
      <c r="A67" s="216" t="s">
        <v>162</v>
      </c>
      <c r="B67" s="130"/>
      <c r="C67" s="130"/>
    </row>
    <row r="68" spans="1:3" ht="15" customHeight="1">
      <c r="A68" s="130" t="s">
        <v>163</v>
      </c>
      <c r="B68" s="130"/>
      <c r="C68" s="130"/>
    </row>
    <row r="69" spans="1:3" ht="15" customHeight="1">
      <c r="A69" s="130" t="s">
        <v>164</v>
      </c>
      <c r="B69" s="130"/>
      <c r="C69" s="130"/>
    </row>
    <row r="70" spans="1:3" ht="30" customHeight="1">
      <c r="A70" s="216" t="s">
        <v>165</v>
      </c>
      <c r="B70" s="130"/>
      <c r="C70" s="130"/>
    </row>
    <row r="71" spans="1:3" ht="15" customHeight="1">
      <c r="A71" s="130" t="s">
        <v>166</v>
      </c>
      <c r="B71" s="130"/>
      <c r="C71" s="130"/>
    </row>
    <row r="72" spans="1:3" ht="15" customHeight="1">
      <c r="A72" s="130" t="s">
        <v>167</v>
      </c>
      <c r="B72" s="130"/>
      <c r="C72" s="130"/>
    </row>
    <row r="73" spans="1:3" ht="15" customHeight="1">
      <c r="A73" s="130" t="s">
        <v>168</v>
      </c>
      <c r="B73" s="130"/>
      <c r="C73" s="130"/>
    </row>
    <row r="74" spans="1:3" ht="15" customHeight="1">
      <c r="A74" s="130" t="s">
        <v>169</v>
      </c>
      <c r="B74" s="130"/>
      <c r="C74" s="130"/>
    </row>
    <row r="75" spans="1:3" ht="15" customHeight="1">
      <c r="A75" s="130" t="s">
        <v>170</v>
      </c>
      <c r="B75" s="130"/>
      <c r="C75" s="130"/>
    </row>
    <row r="76" spans="1:3" ht="15" customHeight="1">
      <c r="A76" s="130" t="s">
        <v>171</v>
      </c>
      <c r="B76" s="130"/>
      <c r="C76" s="130"/>
    </row>
    <row r="77" spans="1:3" ht="15" customHeight="1">
      <c r="A77" s="130" t="s">
        <v>172</v>
      </c>
      <c r="B77" s="130"/>
      <c r="C77" s="130"/>
    </row>
    <row r="78" spans="1:3" ht="15" customHeight="1">
      <c r="A78" s="130" t="s">
        <v>173</v>
      </c>
      <c r="B78" s="130"/>
      <c r="C78" s="130"/>
    </row>
    <row r="79" spans="1:3" ht="18.75" customHeight="1">
      <c r="A79" s="214" t="s">
        <v>194</v>
      </c>
      <c r="B79" s="130"/>
      <c r="C79" s="130"/>
    </row>
    <row r="80" spans="1:3" ht="15" customHeight="1">
      <c r="A80" s="130" t="s">
        <v>177</v>
      </c>
      <c r="B80" s="130"/>
      <c r="C80" s="130"/>
    </row>
    <row r="81" spans="1:3" ht="15" customHeight="1">
      <c r="A81" s="130" t="s">
        <v>178</v>
      </c>
      <c r="B81" s="130"/>
      <c r="C81" s="130"/>
    </row>
    <row r="82" spans="1:3" ht="15" customHeight="1">
      <c r="A82" s="130" t="s">
        <v>179</v>
      </c>
      <c r="B82" s="130"/>
      <c r="C82" s="130"/>
    </row>
    <row r="83" spans="1:3" ht="15" customHeight="1">
      <c r="A83" s="130" t="s">
        <v>180</v>
      </c>
      <c r="B83" s="130"/>
      <c r="C83" s="130"/>
    </row>
    <row r="84" spans="1:3" ht="15" customHeight="1">
      <c r="A84" s="130" t="s">
        <v>181</v>
      </c>
      <c r="B84" s="130"/>
      <c r="C84" s="130"/>
    </row>
    <row r="85" spans="1:3" ht="15" customHeight="1">
      <c r="A85" s="130" t="s">
        <v>182</v>
      </c>
      <c r="B85" s="130"/>
      <c r="C85" s="130"/>
    </row>
    <row r="86" spans="1:3" ht="29.25" customHeight="1">
      <c r="A86" s="216" t="s">
        <v>183</v>
      </c>
      <c r="B86" s="130"/>
      <c r="C86" s="130"/>
    </row>
    <row r="87" spans="1:3" ht="15" customHeight="1">
      <c r="A87" s="130" t="s">
        <v>184</v>
      </c>
      <c r="B87" s="130"/>
      <c r="C87" s="130"/>
    </row>
    <row r="88" spans="1:3" ht="30.75" customHeight="1">
      <c r="A88" s="216" t="s">
        <v>186</v>
      </c>
      <c r="B88" s="130"/>
      <c r="C88" s="130"/>
    </row>
    <row r="89" spans="1:3" ht="29.25" customHeight="1">
      <c r="A89" s="216" t="s">
        <v>185</v>
      </c>
      <c r="B89" s="130"/>
      <c r="C89" s="130"/>
    </row>
    <row r="90" spans="1:3" ht="19.5" customHeight="1">
      <c r="A90" s="214" t="s">
        <v>201</v>
      </c>
      <c r="B90" s="130"/>
      <c r="C90" s="130"/>
    </row>
    <row r="91" spans="1:3" ht="15" customHeight="1">
      <c r="A91" s="130" t="s">
        <v>187</v>
      </c>
      <c r="B91" s="130"/>
      <c r="C91" s="130"/>
    </row>
    <row r="92" spans="1:3" ht="15" customHeight="1">
      <c r="A92" s="130" t="s">
        <v>195</v>
      </c>
      <c r="B92" s="130"/>
      <c r="C92" s="130"/>
    </row>
    <row r="93" spans="1:3" ht="15" customHeight="1">
      <c r="A93" s="130" t="s">
        <v>196</v>
      </c>
      <c r="B93" s="130"/>
      <c r="C93" s="130"/>
    </row>
    <row r="94" spans="1:3" ht="15" customHeight="1">
      <c r="A94" s="130" t="s">
        <v>197</v>
      </c>
      <c r="B94" s="130"/>
      <c r="C94" s="130"/>
    </row>
    <row r="95" spans="1:3" ht="26.25" customHeight="1">
      <c r="A95" s="216" t="s">
        <v>198</v>
      </c>
      <c r="B95" s="130"/>
      <c r="C95" s="130"/>
    </row>
    <row r="96" spans="1:3">
      <c r="A96" s="130" t="s">
        <v>199</v>
      </c>
      <c r="B96" s="130"/>
      <c r="C96" s="130"/>
    </row>
    <row r="97" spans="1:3">
      <c r="A97" s="130" t="s">
        <v>200</v>
      </c>
      <c r="B97" s="130"/>
      <c r="C97" s="130"/>
    </row>
    <row r="98" spans="1:3" ht="17.25" customHeight="1">
      <c r="A98" s="214" t="s">
        <v>204</v>
      </c>
      <c r="B98" s="130"/>
      <c r="C98" s="130"/>
    </row>
    <row r="99" spans="1:3">
      <c r="A99" s="130" t="s">
        <v>203</v>
      </c>
      <c r="B99" s="130"/>
      <c r="C99" s="130"/>
    </row>
    <row r="100" spans="1:3">
      <c r="A100" s="130" t="s">
        <v>205</v>
      </c>
      <c r="B100" s="130"/>
      <c r="C100" s="130"/>
    </row>
    <row r="101" spans="1:3">
      <c r="A101" s="130" t="s">
        <v>206</v>
      </c>
      <c r="B101" s="130"/>
      <c r="C101" s="130"/>
    </row>
    <row r="102" spans="1:3">
      <c r="A102" s="130" t="s">
        <v>207</v>
      </c>
      <c r="B102" s="130"/>
      <c r="C102" s="130"/>
    </row>
    <row r="103" spans="1:3">
      <c r="A103" s="130" t="s">
        <v>208</v>
      </c>
      <c r="B103" s="130"/>
      <c r="C103" s="130"/>
    </row>
    <row r="104" spans="1:3" ht="18" customHeight="1">
      <c r="A104" s="214" t="s">
        <v>209</v>
      </c>
      <c r="B104" s="130"/>
      <c r="C104" s="130"/>
    </row>
    <row r="105" spans="1:3">
      <c r="A105" s="130" t="s">
        <v>210</v>
      </c>
      <c r="B105" s="130"/>
      <c r="C105" s="130"/>
    </row>
    <row r="106" spans="1:3">
      <c r="A106" s="130" t="s">
        <v>211</v>
      </c>
      <c r="B106" s="130"/>
      <c r="C106" s="130"/>
    </row>
    <row r="107" spans="1:3">
      <c r="A107" s="130" t="s">
        <v>212</v>
      </c>
      <c r="B107" s="130"/>
      <c r="C107" s="13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B2:AE21"/>
  <sheetViews>
    <sheetView zoomScale="85" zoomScaleNormal="85" workbookViewId="0">
      <selection activeCell="N30" sqref="N30"/>
    </sheetView>
  </sheetViews>
  <sheetFormatPr defaultRowHeight="13.5"/>
  <cols>
    <col min="1" max="1" width="2" customWidth="1"/>
    <col min="2" max="2" width="5.21875" customWidth="1"/>
    <col min="3" max="3" width="19" bestFit="1" customWidth="1"/>
    <col min="4" max="4" width="5.21875" customWidth="1"/>
    <col min="5" max="10" width="4.6640625" customWidth="1"/>
    <col min="11" max="11" width="5.77734375" customWidth="1"/>
    <col min="12" max="13" width="4.6640625" customWidth="1"/>
    <col min="14" max="14" width="5" customWidth="1"/>
    <col min="15" max="15" width="5.109375" customWidth="1"/>
    <col min="16" max="23" width="4.6640625" customWidth="1"/>
    <col min="24" max="24" width="5.5546875" customWidth="1"/>
    <col min="25" max="26" width="4.6640625" customWidth="1"/>
    <col min="27" max="28" width="5.109375" customWidth="1"/>
    <col min="29" max="29" width="4.6640625" customWidth="1"/>
    <col min="30" max="30" width="4.33203125" customWidth="1"/>
    <col min="31" max="31" width="5.21875" customWidth="1"/>
    <col min="32" max="32" width="11.88671875" customWidth="1"/>
  </cols>
  <sheetData>
    <row r="2" spans="2:31" ht="25.5" customHeight="1">
      <c r="B2" s="578" t="s">
        <v>1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O2" s="2"/>
    </row>
    <row r="3" spans="2:31" ht="18.75" customHeight="1" thickBot="1">
      <c r="B3" s="577"/>
      <c r="C3" s="577"/>
      <c r="D3" s="57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C3" s="96" t="s">
        <v>17</v>
      </c>
      <c r="AE3" s="96"/>
    </row>
    <row r="4" spans="2:31" ht="32.25" customHeight="1">
      <c r="B4" s="570" t="s">
        <v>55</v>
      </c>
      <c r="C4" s="572" t="s">
        <v>58</v>
      </c>
      <c r="D4" s="479" t="s">
        <v>51</v>
      </c>
      <c r="E4" s="482" t="s">
        <v>6</v>
      </c>
      <c r="F4" s="483"/>
      <c r="G4" s="483"/>
      <c r="H4" s="483"/>
      <c r="I4" s="484"/>
      <c r="J4" s="486" t="s">
        <v>7</v>
      </c>
      <c r="K4" s="483"/>
      <c r="L4" s="483"/>
      <c r="M4" s="483"/>
      <c r="N4" s="487"/>
      <c r="O4" s="482" t="s">
        <v>13</v>
      </c>
      <c r="P4" s="483"/>
      <c r="Q4" s="483"/>
      <c r="R4" s="483"/>
      <c r="S4" s="484"/>
      <c r="T4" s="486" t="s">
        <v>14</v>
      </c>
      <c r="U4" s="483"/>
      <c r="V4" s="483"/>
      <c r="W4" s="483"/>
      <c r="X4" s="487"/>
      <c r="Y4" s="482" t="s">
        <v>15</v>
      </c>
      <c r="Z4" s="483"/>
      <c r="AA4" s="483"/>
      <c r="AB4" s="483"/>
      <c r="AC4" s="485"/>
    </row>
    <row r="5" spans="2:31" ht="32.25" customHeight="1" thickBot="1">
      <c r="B5" s="571"/>
      <c r="C5" s="573"/>
      <c r="D5" s="480"/>
      <c r="E5" s="394" t="s">
        <v>12</v>
      </c>
      <c r="F5" s="71" t="s">
        <v>8</v>
      </c>
      <c r="G5" s="71" t="s">
        <v>9</v>
      </c>
      <c r="H5" s="71" t="s">
        <v>10</v>
      </c>
      <c r="I5" s="72" t="s">
        <v>11</v>
      </c>
      <c r="J5" s="73" t="s">
        <v>12</v>
      </c>
      <c r="K5" s="71" t="s">
        <v>8</v>
      </c>
      <c r="L5" s="71" t="s">
        <v>9</v>
      </c>
      <c r="M5" s="71" t="s">
        <v>10</v>
      </c>
      <c r="N5" s="74" t="s">
        <v>11</v>
      </c>
      <c r="O5" s="394" t="s">
        <v>12</v>
      </c>
      <c r="P5" s="71" t="s">
        <v>8</v>
      </c>
      <c r="Q5" s="71" t="s">
        <v>9</v>
      </c>
      <c r="R5" s="71" t="s">
        <v>10</v>
      </c>
      <c r="S5" s="72" t="s">
        <v>11</v>
      </c>
      <c r="T5" s="73" t="s">
        <v>12</v>
      </c>
      <c r="U5" s="71" t="s">
        <v>8</v>
      </c>
      <c r="V5" s="71" t="s">
        <v>9</v>
      </c>
      <c r="W5" s="71" t="s">
        <v>10</v>
      </c>
      <c r="X5" s="74" t="s">
        <v>11</v>
      </c>
      <c r="Y5" s="394" t="s">
        <v>12</v>
      </c>
      <c r="Z5" s="71" t="s">
        <v>8</v>
      </c>
      <c r="AA5" s="71" t="s">
        <v>9</v>
      </c>
      <c r="AB5" s="71" t="s">
        <v>10</v>
      </c>
      <c r="AC5" s="75" t="s">
        <v>11</v>
      </c>
    </row>
    <row r="6" spans="2:31" s="11" customFormat="1" ht="32.25" customHeight="1" thickTop="1">
      <c r="B6" s="576" t="s">
        <v>56</v>
      </c>
      <c r="C6" s="102" t="s">
        <v>57</v>
      </c>
      <c r="D6" s="179">
        <f t="shared" ref="D6:D15" si="0">SUM(E6+J6+O6+T6+Y6)</f>
        <v>5</v>
      </c>
      <c r="E6" s="180">
        <f t="shared" ref="E6:E15" si="1">SUM(F6:I6)</f>
        <v>1</v>
      </c>
      <c r="F6" s="181">
        <f>SUM(F7:F11)</f>
        <v>1</v>
      </c>
      <c r="G6" s="181">
        <f t="shared" ref="G6:I6" si="2">SUM(G7:G11)</f>
        <v>0</v>
      </c>
      <c r="H6" s="181">
        <f t="shared" si="2"/>
        <v>0</v>
      </c>
      <c r="I6" s="181">
        <f t="shared" si="2"/>
        <v>0</v>
      </c>
      <c r="J6" s="180">
        <f t="shared" ref="J6:J15" si="3">SUM(K6:N6)</f>
        <v>3</v>
      </c>
      <c r="K6" s="181">
        <f>SUM(K7:K11)</f>
        <v>0</v>
      </c>
      <c r="L6" s="181">
        <f t="shared" ref="L6" si="4">SUM(L7:L11)</f>
        <v>3</v>
      </c>
      <c r="M6" s="181">
        <f t="shared" ref="M6" si="5">SUM(M7:M11)</f>
        <v>0</v>
      </c>
      <c r="N6" s="181">
        <f t="shared" ref="N6" si="6">SUM(N7:N11)</f>
        <v>0</v>
      </c>
      <c r="O6" s="180">
        <f t="shared" ref="O6:O15" si="7">SUM(P6:S6)</f>
        <v>0</v>
      </c>
      <c r="P6" s="181">
        <f>SUM(P7:P11)</f>
        <v>0</v>
      </c>
      <c r="Q6" s="181">
        <f t="shared" ref="Q6" si="8">SUM(Q7:Q11)</f>
        <v>0</v>
      </c>
      <c r="R6" s="181">
        <f t="shared" ref="R6" si="9">SUM(R7:R11)</f>
        <v>0</v>
      </c>
      <c r="S6" s="181">
        <f t="shared" ref="S6" si="10">SUM(S7:S11)</f>
        <v>0</v>
      </c>
      <c r="T6" s="182">
        <f t="shared" ref="T6:T15" si="11">SUM(U6:X6)</f>
        <v>1</v>
      </c>
      <c r="U6" s="181">
        <f>SUM(U7:U11)</f>
        <v>0</v>
      </c>
      <c r="V6" s="181">
        <f t="shared" ref="V6" si="12">SUM(V7:V11)</f>
        <v>1</v>
      </c>
      <c r="W6" s="181">
        <f t="shared" ref="W6" si="13">SUM(W7:W11)</f>
        <v>0</v>
      </c>
      <c r="X6" s="181">
        <f t="shared" ref="X6" si="14">SUM(X7:X11)</f>
        <v>0</v>
      </c>
      <c r="Y6" s="180">
        <f t="shared" ref="Y6:Y15" si="15">SUM(Z6:AC6)</f>
        <v>0</v>
      </c>
      <c r="Z6" s="181">
        <f>SUM(Z7:Z11)</f>
        <v>0</v>
      </c>
      <c r="AA6" s="181">
        <f t="shared" ref="AA6" si="16">SUM(AA7:AA11)</f>
        <v>0</v>
      </c>
      <c r="AB6" s="181">
        <f t="shared" ref="AB6" si="17">SUM(AB7:AB11)</f>
        <v>0</v>
      </c>
      <c r="AC6" s="183">
        <f t="shared" ref="AC6" si="18">SUM(AC7:AC11)</f>
        <v>0</v>
      </c>
    </row>
    <row r="7" spans="2:31" s="11" customFormat="1" ht="32.25" customHeight="1">
      <c r="B7" s="574"/>
      <c r="C7" s="100" t="s">
        <v>45</v>
      </c>
      <c r="D7" s="42">
        <f>SUM(E7+J7+O7+T7+Y7)</f>
        <v>1</v>
      </c>
      <c r="E7" s="34">
        <f t="shared" si="1"/>
        <v>1</v>
      </c>
      <c r="F7" s="26">
        <v>1</v>
      </c>
      <c r="G7" s="26"/>
      <c r="H7" s="26"/>
      <c r="I7" s="35"/>
      <c r="J7" s="34">
        <f t="shared" si="3"/>
        <v>0</v>
      </c>
      <c r="K7" s="26"/>
      <c r="L7" s="26"/>
      <c r="M7" s="26"/>
      <c r="N7" s="35"/>
      <c r="O7" s="34">
        <f t="shared" si="7"/>
        <v>0</v>
      </c>
      <c r="P7" s="26"/>
      <c r="Q7" s="26"/>
      <c r="R7" s="26"/>
      <c r="S7" s="35"/>
      <c r="T7" s="32">
        <f t="shared" si="11"/>
        <v>0</v>
      </c>
      <c r="U7" s="26"/>
      <c r="V7" s="26"/>
      <c r="W7" s="26"/>
      <c r="X7" s="35"/>
      <c r="Y7" s="34">
        <f t="shared" si="15"/>
        <v>0</v>
      </c>
      <c r="Z7" s="26"/>
      <c r="AA7" s="26"/>
      <c r="AB7" s="26"/>
      <c r="AC7" s="27"/>
    </row>
    <row r="8" spans="2:31" s="11" customFormat="1" ht="32.25" customHeight="1">
      <c r="B8" s="574"/>
      <c r="C8" s="384" t="s">
        <v>501</v>
      </c>
      <c r="D8" s="42">
        <f>SUM(E8+J8+O8+T8+Y8)</f>
        <v>1</v>
      </c>
      <c r="E8" s="34">
        <f t="shared" si="1"/>
        <v>0</v>
      </c>
      <c r="F8" s="26"/>
      <c r="G8" s="26"/>
      <c r="H8" s="26"/>
      <c r="I8" s="35"/>
      <c r="J8" s="34">
        <f t="shared" ref="J8" si="19">SUM(K8:N8)</f>
        <v>1</v>
      </c>
      <c r="K8" s="26"/>
      <c r="L8" s="26">
        <v>1</v>
      </c>
      <c r="M8" s="26"/>
      <c r="N8" s="35"/>
      <c r="O8" s="34">
        <f t="shared" ref="O8" si="20">SUM(P8:S8)</f>
        <v>0</v>
      </c>
      <c r="P8" s="26"/>
      <c r="Q8" s="26"/>
      <c r="R8" s="26"/>
      <c r="S8" s="35"/>
      <c r="T8" s="34">
        <f t="shared" ref="T8" si="21">SUM(U8:X8)</f>
        <v>0</v>
      </c>
      <c r="U8" s="26"/>
      <c r="V8" s="26"/>
      <c r="W8" s="26"/>
      <c r="X8" s="35"/>
      <c r="Y8" s="34">
        <f t="shared" ref="Y8" si="22">SUM(Z8:AC8)</f>
        <v>0</v>
      </c>
      <c r="Z8" s="26"/>
      <c r="AA8" s="26"/>
      <c r="AB8" s="26"/>
      <c r="AC8" s="27"/>
    </row>
    <row r="9" spans="2:31" s="262" customFormat="1" ht="32.25" customHeight="1">
      <c r="B9" s="574"/>
      <c r="C9" s="384" t="s">
        <v>308</v>
      </c>
      <c r="D9" s="42">
        <f t="shared" si="0"/>
        <v>1</v>
      </c>
      <c r="E9" s="34">
        <f t="shared" si="1"/>
        <v>0</v>
      </c>
      <c r="F9" s="26"/>
      <c r="G9" s="26"/>
      <c r="H9" s="26"/>
      <c r="I9" s="35"/>
      <c r="J9" s="34">
        <f t="shared" si="3"/>
        <v>1</v>
      </c>
      <c r="K9" s="26"/>
      <c r="L9" s="26">
        <v>1</v>
      </c>
      <c r="M9" s="26"/>
      <c r="N9" s="35"/>
      <c r="O9" s="34">
        <f t="shared" si="7"/>
        <v>0</v>
      </c>
      <c r="P9" s="26"/>
      <c r="Q9" s="26"/>
      <c r="R9" s="26"/>
      <c r="S9" s="35"/>
      <c r="T9" s="32">
        <f t="shared" si="11"/>
        <v>0</v>
      </c>
      <c r="U9" s="26"/>
      <c r="V9" s="26">
        <v>0</v>
      </c>
      <c r="W9" s="26"/>
      <c r="X9" s="35"/>
      <c r="Y9" s="34">
        <f t="shared" si="15"/>
        <v>0</v>
      </c>
      <c r="Z9" s="26"/>
      <c r="AA9" s="26"/>
      <c r="AB9" s="26"/>
      <c r="AC9" s="27"/>
    </row>
    <row r="10" spans="2:31" s="11" customFormat="1" ht="32.25" customHeight="1">
      <c r="B10" s="574"/>
      <c r="C10" s="385" t="s">
        <v>320</v>
      </c>
      <c r="D10" s="42">
        <f t="shared" si="0"/>
        <v>1</v>
      </c>
      <c r="E10" s="34">
        <f t="shared" si="1"/>
        <v>0</v>
      </c>
      <c r="F10" s="26"/>
      <c r="G10" s="26"/>
      <c r="H10" s="26"/>
      <c r="I10" s="35"/>
      <c r="J10" s="34">
        <f t="shared" si="3"/>
        <v>0</v>
      </c>
      <c r="K10" s="26"/>
      <c r="L10" s="26"/>
      <c r="M10" s="26"/>
      <c r="N10" s="35"/>
      <c r="O10" s="34">
        <f t="shared" si="7"/>
        <v>0</v>
      </c>
      <c r="P10" s="26"/>
      <c r="Q10" s="26"/>
      <c r="R10" s="26"/>
      <c r="S10" s="35"/>
      <c r="T10" s="32">
        <f t="shared" si="11"/>
        <v>1</v>
      </c>
      <c r="U10" s="26"/>
      <c r="V10" s="26">
        <v>1</v>
      </c>
      <c r="W10" s="26"/>
      <c r="X10" s="35"/>
      <c r="Y10" s="34">
        <f t="shared" si="15"/>
        <v>0</v>
      </c>
      <c r="Z10" s="26"/>
      <c r="AA10" s="26"/>
      <c r="AB10" s="26"/>
      <c r="AC10" s="27"/>
    </row>
    <row r="11" spans="2:31" s="262" customFormat="1" ht="32.25" customHeight="1">
      <c r="B11" s="574"/>
      <c r="C11" s="381" t="s">
        <v>322</v>
      </c>
      <c r="D11" s="42">
        <f t="shared" si="0"/>
        <v>1</v>
      </c>
      <c r="E11" s="34">
        <f t="shared" si="1"/>
        <v>0</v>
      </c>
      <c r="F11" s="26"/>
      <c r="G11" s="26"/>
      <c r="H11" s="26"/>
      <c r="I11" s="35"/>
      <c r="J11" s="34">
        <f t="shared" si="3"/>
        <v>1</v>
      </c>
      <c r="K11" s="26"/>
      <c r="L11" s="26">
        <v>1</v>
      </c>
      <c r="M11" s="26"/>
      <c r="N11" s="35"/>
      <c r="O11" s="34">
        <f t="shared" si="7"/>
        <v>0</v>
      </c>
      <c r="P11" s="26"/>
      <c r="Q11" s="26"/>
      <c r="R11" s="26"/>
      <c r="S11" s="35"/>
      <c r="T11" s="32">
        <f t="shared" si="11"/>
        <v>0</v>
      </c>
      <c r="U11" s="26"/>
      <c r="V11" s="26"/>
      <c r="W11" s="26"/>
      <c r="X11" s="35"/>
      <c r="Y11" s="34">
        <f t="shared" si="15"/>
        <v>0</v>
      </c>
      <c r="Z11" s="26"/>
      <c r="AA11" s="26"/>
      <c r="AB11" s="26"/>
      <c r="AC11" s="27"/>
    </row>
    <row r="12" spans="2:31" s="11" customFormat="1" ht="32.25" customHeight="1">
      <c r="B12" s="574" t="s">
        <v>59</v>
      </c>
      <c r="C12" s="101" t="s">
        <v>57</v>
      </c>
      <c r="D12" s="184">
        <f t="shared" si="0"/>
        <v>3</v>
      </c>
      <c r="E12" s="185">
        <f t="shared" si="1"/>
        <v>0</v>
      </c>
      <c r="F12" s="186">
        <f>SUM(F13:F15)</f>
        <v>0</v>
      </c>
      <c r="G12" s="186">
        <f>SUM(G13:G15)</f>
        <v>0</v>
      </c>
      <c r="H12" s="186">
        <f>SUM(H13:H15)</f>
        <v>0</v>
      </c>
      <c r="I12" s="186">
        <f>SUM(I13:I15)</f>
        <v>0</v>
      </c>
      <c r="J12" s="185">
        <f t="shared" si="3"/>
        <v>3</v>
      </c>
      <c r="K12" s="186">
        <f>SUM(K13:K15)</f>
        <v>0</v>
      </c>
      <c r="L12" s="186">
        <f>SUM(L13:L15)</f>
        <v>2</v>
      </c>
      <c r="M12" s="186">
        <f>SUM(M13:M15)</f>
        <v>1</v>
      </c>
      <c r="N12" s="186">
        <f>SUM(N13:N15)</f>
        <v>0</v>
      </c>
      <c r="O12" s="185">
        <f t="shared" si="7"/>
        <v>0</v>
      </c>
      <c r="P12" s="186">
        <f>SUM(P13:P15)</f>
        <v>0</v>
      </c>
      <c r="Q12" s="186">
        <f>SUM(Q13:Q15)</f>
        <v>0</v>
      </c>
      <c r="R12" s="186">
        <f>SUM(R13:R15)</f>
        <v>0</v>
      </c>
      <c r="S12" s="186">
        <f>SUM(S13:S15)</f>
        <v>0</v>
      </c>
      <c r="T12" s="187">
        <f t="shared" si="11"/>
        <v>0</v>
      </c>
      <c r="U12" s="186">
        <f>SUM(U13:U15)</f>
        <v>0</v>
      </c>
      <c r="V12" s="186">
        <f>SUM(V13:V15)</f>
        <v>0</v>
      </c>
      <c r="W12" s="186">
        <f>SUM(W13:W15)</f>
        <v>0</v>
      </c>
      <c r="X12" s="186">
        <f>SUM(X13:X15)</f>
        <v>0</v>
      </c>
      <c r="Y12" s="185">
        <f t="shared" si="15"/>
        <v>0</v>
      </c>
      <c r="Z12" s="186">
        <f>SUM(Z13:Z15)</f>
        <v>0</v>
      </c>
      <c r="AA12" s="186">
        <f>SUM(AA13:AA15)</f>
        <v>0</v>
      </c>
      <c r="AB12" s="186">
        <f>SUM(AB13:AB15)</f>
        <v>0</v>
      </c>
      <c r="AC12" s="188">
        <f>SUM(AC13:AC15)</f>
        <v>0</v>
      </c>
    </row>
    <row r="13" spans="2:31" s="11" customFormat="1" ht="32.25" customHeight="1">
      <c r="B13" s="574"/>
      <c r="C13" s="100" t="s">
        <v>45</v>
      </c>
      <c r="D13" s="42">
        <f t="shared" si="0"/>
        <v>1</v>
      </c>
      <c r="E13" s="34">
        <f t="shared" si="1"/>
        <v>0</v>
      </c>
      <c r="F13" s="26"/>
      <c r="G13" s="26"/>
      <c r="H13" s="26"/>
      <c r="I13" s="35"/>
      <c r="J13" s="34">
        <f t="shared" si="3"/>
        <v>1</v>
      </c>
      <c r="K13" s="26"/>
      <c r="L13" s="26">
        <v>1</v>
      </c>
      <c r="M13" s="26"/>
      <c r="N13" s="35"/>
      <c r="O13" s="34">
        <f t="shared" si="7"/>
        <v>0</v>
      </c>
      <c r="P13" s="26"/>
      <c r="Q13" s="26"/>
      <c r="R13" s="26"/>
      <c r="S13" s="35"/>
      <c r="T13" s="32">
        <f t="shared" si="11"/>
        <v>0</v>
      </c>
      <c r="U13" s="26"/>
      <c r="V13" s="26"/>
      <c r="W13" s="26"/>
      <c r="X13" s="35"/>
      <c r="Y13" s="34">
        <f t="shared" si="15"/>
        <v>0</v>
      </c>
      <c r="Z13" s="26"/>
      <c r="AA13" s="26"/>
      <c r="AB13" s="26"/>
      <c r="AC13" s="27"/>
    </row>
    <row r="14" spans="2:31" s="11" customFormat="1" ht="32.25" customHeight="1">
      <c r="B14" s="574"/>
      <c r="C14" s="384" t="s">
        <v>501</v>
      </c>
      <c r="D14" s="42">
        <f t="shared" si="0"/>
        <v>1</v>
      </c>
      <c r="E14" s="34">
        <f t="shared" si="1"/>
        <v>0</v>
      </c>
      <c r="F14" s="433"/>
      <c r="G14" s="433"/>
      <c r="H14" s="433"/>
      <c r="I14" s="434"/>
      <c r="J14" s="432">
        <f t="shared" si="3"/>
        <v>1</v>
      </c>
      <c r="K14" s="433"/>
      <c r="L14" s="433">
        <v>1</v>
      </c>
      <c r="M14" s="433"/>
      <c r="N14" s="434"/>
      <c r="O14" s="34">
        <f t="shared" si="7"/>
        <v>0</v>
      </c>
      <c r="P14" s="433"/>
      <c r="Q14" s="433"/>
      <c r="R14" s="433"/>
      <c r="S14" s="434"/>
      <c r="T14" s="34">
        <f t="shared" si="11"/>
        <v>0</v>
      </c>
      <c r="U14" s="433"/>
      <c r="V14" s="433"/>
      <c r="W14" s="433"/>
      <c r="X14" s="434"/>
      <c r="Y14" s="34">
        <f t="shared" si="15"/>
        <v>0</v>
      </c>
      <c r="Z14" s="433"/>
      <c r="AA14" s="433"/>
      <c r="AB14" s="433"/>
      <c r="AC14" s="437"/>
    </row>
    <row r="15" spans="2:31" s="262" customFormat="1" ht="32.25" customHeight="1" thickBot="1">
      <c r="B15" s="575"/>
      <c r="C15" s="458" t="s">
        <v>380</v>
      </c>
      <c r="D15" s="43">
        <f t="shared" si="0"/>
        <v>1</v>
      </c>
      <c r="E15" s="45">
        <f t="shared" si="1"/>
        <v>0</v>
      </c>
      <c r="F15" s="28"/>
      <c r="G15" s="28"/>
      <c r="H15" s="28"/>
      <c r="I15" s="46"/>
      <c r="J15" s="45">
        <f t="shared" si="3"/>
        <v>1</v>
      </c>
      <c r="K15" s="28"/>
      <c r="L15" s="28"/>
      <c r="M15" s="28">
        <v>1</v>
      </c>
      <c r="N15" s="46"/>
      <c r="O15" s="45">
        <f t="shared" si="7"/>
        <v>0</v>
      </c>
      <c r="P15" s="28"/>
      <c r="Q15" s="28"/>
      <c r="R15" s="28"/>
      <c r="S15" s="46"/>
      <c r="T15" s="33">
        <f t="shared" si="11"/>
        <v>0</v>
      </c>
      <c r="U15" s="28"/>
      <c r="V15" s="28"/>
      <c r="W15" s="28"/>
      <c r="X15" s="46"/>
      <c r="Y15" s="45">
        <f t="shared" si="15"/>
        <v>0</v>
      </c>
      <c r="Z15" s="28"/>
      <c r="AA15" s="28"/>
      <c r="AB15" s="28"/>
      <c r="AC15" s="29"/>
    </row>
    <row r="16" spans="2:31" ht="12.75" customHeight="1"/>
    <row r="17" spans="2:10" s="137" customFormat="1" ht="20.25" customHeight="1">
      <c r="B17" s="136" t="s">
        <v>299</v>
      </c>
      <c r="C17" s="136"/>
      <c r="D17" s="136"/>
      <c r="E17" s="136"/>
      <c r="F17" s="136"/>
      <c r="G17" s="136"/>
      <c r="H17" s="136"/>
      <c r="I17" s="136"/>
      <c r="J17" s="136"/>
    </row>
    <row r="18" spans="2:10" s="135" customFormat="1" ht="20.25" customHeight="1">
      <c r="B18" s="135" t="s">
        <v>77</v>
      </c>
    </row>
    <row r="19" spans="2:10" s="135" customFormat="1" ht="20.25" customHeight="1">
      <c r="B19" s="147" t="s">
        <v>75</v>
      </c>
    </row>
    <row r="20" spans="2:10" s="135" customFormat="1" ht="20.25" customHeight="1"/>
    <row r="21" spans="2:10" s="135" customFormat="1" ht="14.25"/>
  </sheetData>
  <mergeCells count="12">
    <mergeCell ref="B12:B15"/>
    <mergeCell ref="B6:B11"/>
    <mergeCell ref="J4:N4"/>
    <mergeCell ref="B3:D3"/>
    <mergeCell ref="B2:M2"/>
    <mergeCell ref="O4:S4"/>
    <mergeCell ref="T4:X4"/>
    <mergeCell ref="Y4:AC4"/>
    <mergeCell ref="B4:B5"/>
    <mergeCell ref="D4:D5"/>
    <mergeCell ref="E4:I4"/>
    <mergeCell ref="C4:C5"/>
  </mergeCells>
  <phoneticPr fontId="2" type="noConversion"/>
  <pageMargins left="0.49" right="0.2" top="0.74" bottom="0.68" header="0.5" footer="0.35"/>
  <pageSetup paperSize="9" scale="80" orientation="landscape" horizont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G5" sqref="G5"/>
    </sheetView>
  </sheetViews>
  <sheetFormatPr defaultRowHeight="13.5"/>
  <cols>
    <col min="1" max="1" width="16.77734375" style="218" customWidth="1"/>
    <col min="2" max="2" width="8.44140625" style="218" customWidth="1"/>
    <col min="7" max="7" width="13.44140625" customWidth="1"/>
    <col min="9" max="9" width="12.21875" bestFit="1" customWidth="1"/>
    <col min="11" max="11" width="10" customWidth="1"/>
    <col min="12" max="12" width="11.44140625" bestFit="1" customWidth="1"/>
    <col min="15" max="15" width="11.44140625" bestFit="1" customWidth="1"/>
  </cols>
  <sheetData>
    <row r="1" spans="1:15" s="212" customFormat="1" ht="36" customHeight="1">
      <c r="A1" s="212" t="s">
        <v>246</v>
      </c>
    </row>
    <row r="2" spans="1:15" s="48" customFormat="1" ht="28.5" customHeight="1">
      <c r="A2" s="219" t="s">
        <v>2</v>
      </c>
      <c r="B2" s="224" t="s">
        <v>244</v>
      </c>
      <c r="C2" s="220" t="s">
        <v>230</v>
      </c>
      <c r="D2" s="220" t="s">
        <v>229</v>
      </c>
      <c r="E2" s="220" t="s">
        <v>228</v>
      </c>
      <c r="F2" s="220" t="s">
        <v>227</v>
      </c>
      <c r="G2" s="220" t="s">
        <v>252</v>
      </c>
      <c r="H2" s="220" t="s">
        <v>234</v>
      </c>
      <c r="I2" s="220" t="s">
        <v>226</v>
      </c>
      <c r="J2" s="220" t="s">
        <v>225</v>
      </c>
      <c r="K2" s="220" t="s">
        <v>224</v>
      </c>
      <c r="L2" s="220" t="s">
        <v>223</v>
      </c>
      <c r="M2" s="220" t="s">
        <v>222</v>
      </c>
      <c r="N2" s="220" t="s">
        <v>221</v>
      </c>
      <c r="O2" s="220" t="s">
        <v>220</v>
      </c>
    </row>
    <row r="3" spans="1:15" s="48" customFormat="1" ht="19.5" customHeight="1">
      <c r="A3" s="282" t="s">
        <v>300</v>
      </c>
      <c r="B3" s="282" t="s">
        <v>326</v>
      </c>
      <c r="C3" s="241" t="s">
        <v>497</v>
      </c>
      <c r="D3" s="241" t="s">
        <v>336</v>
      </c>
      <c r="E3" s="241" t="s">
        <v>354</v>
      </c>
      <c r="F3" s="241" t="s">
        <v>218</v>
      </c>
      <c r="G3" s="241" t="s">
        <v>355</v>
      </c>
      <c r="H3" s="241"/>
      <c r="I3" s="241" t="s">
        <v>338</v>
      </c>
      <c r="J3" s="241" t="s">
        <v>356</v>
      </c>
      <c r="K3" s="241" t="s">
        <v>357</v>
      </c>
      <c r="L3" s="283">
        <v>41613</v>
      </c>
      <c r="M3" s="242" t="s">
        <v>358</v>
      </c>
      <c r="N3" s="241" t="s">
        <v>216</v>
      </c>
      <c r="O3" s="283">
        <v>41613</v>
      </c>
    </row>
    <row r="4" spans="1:15" s="48" customFormat="1" ht="19.5" customHeight="1">
      <c r="A4" s="282" t="s">
        <v>304</v>
      </c>
      <c r="B4" s="460" t="s">
        <v>502</v>
      </c>
      <c r="C4" s="241" t="s">
        <v>468</v>
      </c>
      <c r="D4" s="241" t="s">
        <v>458</v>
      </c>
      <c r="E4" s="241" t="s">
        <v>500</v>
      </c>
      <c r="F4" s="241" t="s">
        <v>218</v>
      </c>
      <c r="G4" s="241" t="s">
        <v>503</v>
      </c>
      <c r="H4" s="241" t="s">
        <v>504</v>
      </c>
      <c r="I4" s="241" t="s">
        <v>344</v>
      </c>
      <c r="J4" s="241" t="s">
        <v>505</v>
      </c>
      <c r="K4" s="130" t="s">
        <v>506</v>
      </c>
      <c r="L4" s="283">
        <v>41355</v>
      </c>
      <c r="M4" s="461" t="s">
        <v>507</v>
      </c>
      <c r="N4" s="241" t="s">
        <v>216</v>
      </c>
      <c r="O4" s="283">
        <v>41355</v>
      </c>
    </row>
    <row r="5" spans="1:15" s="48" customFormat="1" ht="19.5" customHeight="1">
      <c r="A5" s="240" t="s">
        <v>496</v>
      </c>
      <c r="B5" s="240" t="s">
        <v>486</v>
      </c>
      <c r="C5" s="241" t="s">
        <v>498</v>
      </c>
      <c r="D5" s="241" t="s">
        <v>487</v>
      </c>
      <c r="E5" s="241" t="s">
        <v>488</v>
      </c>
      <c r="F5" s="241" t="s">
        <v>489</v>
      </c>
      <c r="G5" s="241" t="s">
        <v>289</v>
      </c>
      <c r="H5" s="241"/>
      <c r="I5" s="241" t="s">
        <v>490</v>
      </c>
      <c r="J5" s="241" t="s">
        <v>491</v>
      </c>
      <c r="K5" s="241" t="s">
        <v>492</v>
      </c>
      <c r="L5" s="280">
        <v>40558</v>
      </c>
      <c r="M5" s="242">
        <v>2874</v>
      </c>
      <c r="N5" s="241" t="s">
        <v>493</v>
      </c>
      <c r="O5" s="280"/>
    </row>
    <row r="6" spans="1:15" s="48" customFormat="1" ht="19.5" customHeight="1">
      <c r="A6" s="282" t="s">
        <v>320</v>
      </c>
      <c r="B6" s="282" t="s">
        <v>56</v>
      </c>
      <c r="C6" s="241" t="s">
        <v>14</v>
      </c>
      <c r="D6" s="241" t="s">
        <v>25</v>
      </c>
      <c r="E6" s="241" t="s">
        <v>400</v>
      </c>
      <c r="F6" s="241" t="s">
        <v>218</v>
      </c>
      <c r="G6" s="241" t="s">
        <v>289</v>
      </c>
      <c r="H6" s="241"/>
      <c r="I6" s="241" t="s">
        <v>401</v>
      </c>
      <c r="J6" s="241" t="s">
        <v>499</v>
      </c>
      <c r="K6" s="241" t="s">
        <v>402</v>
      </c>
      <c r="L6" s="283">
        <v>41466</v>
      </c>
      <c r="M6" s="242">
        <v>1443</v>
      </c>
      <c r="N6" s="241" t="s">
        <v>403</v>
      </c>
      <c r="O6" s="283">
        <v>41466</v>
      </c>
    </row>
    <row r="7" spans="1:15" s="48" customFormat="1" ht="19.5" customHeight="1">
      <c r="A7" s="382" t="s">
        <v>380</v>
      </c>
      <c r="B7" s="282" t="s">
        <v>367</v>
      </c>
      <c r="C7" s="241" t="s">
        <v>498</v>
      </c>
      <c r="D7" s="241" t="s">
        <v>369</v>
      </c>
      <c r="E7" s="241" t="s">
        <v>382</v>
      </c>
      <c r="F7" s="241" t="s">
        <v>218</v>
      </c>
      <c r="G7" s="241" t="s">
        <v>383</v>
      </c>
      <c r="H7" s="241" t="s">
        <v>384</v>
      </c>
      <c r="I7" s="241" t="s">
        <v>344</v>
      </c>
      <c r="J7" s="241" t="s">
        <v>385</v>
      </c>
      <c r="K7" s="241" t="s">
        <v>495</v>
      </c>
      <c r="L7" s="283">
        <v>41358</v>
      </c>
      <c r="M7" s="242">
        <v>3155</v>
      </c>
      <c r="N7" s="241" t="s">
        <v>494</v>
      </c>
      <c r="O7" s="283">
        <v>41358</v>
      </c>
    </row>
    <row r="8" spans="1:15">
      <c r="O8" s="281"/>
    </row>
    <row r="9" spans="1:15" s="198" customFormat="1" ht="24.75" customHeight="1">
      <c r="A9" s="245" t="s">
        <v>298</v>
      </c>
      <c r="B9" s="245"/>
      <c r="C9" s="211"/>
    </row>
    <row r="10" spans="1:15" ht="15.75" customHeight="1">
      <c r="A10" s="221" t="s">
        <v>288</v>
      </c>
      <c r="B10" s="221"/>
      <c r="C10" s="222"/>
      <c r="D10" s="222"/>
      <c r="E10" s="222"/>
      <c r="G10" s="229" t="s">
        <v>290</v>
      </c>
      <c r="H10" s="229"/>
      <c r="I10" s="230"/>
      <c r="J10" s="230"/>
    </row>
    <row r="11" spans="1:15" s="222" customFormat="1" ht="14.25">
      <c r="A11" s="221" t="s">
        <v>245</v>
      </c>
      <c r="B11" s="221"/>
      <c r="G11" s="230" t="s">
        <v>266</v>
      </c>
      <c r="H11" s="230"/>
      <c r="I11" s="230"/>
      <c r="J11" s="230"/>
      <c r="K11"/>
      <c r="L11"/>
      <c r="M11"/>
      <c r="N11"/>
      <c r="O11"/>
    </row>
    <row r="12" spans="1:15" ht="14.25">
      <c r="A12" s="221" t="s">
        <v>233</v>
      </c>
      <c r="B12" s="221"/>
      <c r="C12" s="222"/>
      <c r="D12" s="222"/>
      <c r="E12" s="222"/>
      <c r="G12" s="230" t="s">
        <v>267</v>
      </c>
      <c r="H12" s="230"/>
      <c r="I12" s="230"/>
      <c r="J12" s="230"/>
    </row>
    <row r="13" spans="1:15" ht="14.25">
      <c r="A13" s="221" t="s">
        <v>235</v>
      </c>
      <c r="B13" s="221"/>
      <c r="C13" s="222"/>
      <c r="D13" s="222"/>
      <c r="E13" s="222"/>
      <c r="G13" s="230" t="s">
        <v>81</v>
      </c>
      <c r="H13" s="230"/>
      <c r="I13" s="230"/>
      <c r="J13" s="134"/>
    </row>
    <row r="14" spans="1:15">
      <c r="A14" s="221" t="s">
        <v>236</v>
      </c>
      <c r="B14" s="221"/>
      <c r="C14" s="222"/>
      <c r="D14" s="222"/>
      <c r="E14" s="222"/>
    </row>
    <row r="15" spans="1:15">
      <c r="A15" s="221" t="s">
        <v>237</v>
      </c>
      <c r="B15" s="221"/>
      <c r="C15" s="222"/>
      <c r="D15" s="222"/>
      <c r="E15" s="222"/>
    </row>
    <row r="16" spans="1:15">
      <c r="A16" s="221" t="s">
        <v>238</v>
      </c>
      <c r="B16" s="221"/>
      <c r="C16" s="222"/>
      <c r="D16" s="222"/>
      <c r="E16" s="222"/>
    </row>
    <row r="17" spans="1:5">
      <c r="A17" s="221" t="s">
        <v>239</v>
      </c>
      <c r="B17" s="221"/>
      <c r="C17" s="222"/>
      <c r="D17" s="222"/>
      <c r="E17" s="22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I30" sqref="I30"/>
    </sheetView>
  </sheetViews>
  <sheetFormatPr defaultRowHeight="13.5"/>
  <cols>
    <col min="1" max="1" width="17.6640625" style="218" customWidth="1"/>
    <col min="2" max="2" width="6.5546875" customWidth="1"/>
    <col min="3" max="3" width="6.77734375" customWidth="1"/>
    <col min="4" max="4" width="7.6640625" customWidth="1"/>
    <col min="6" max="6" width="13.5546875" customWidth="1"/>
    <col min="7" max="7" width="10" bestFit="1" customWidth="1"/>
    <col min="8" max="8" width="8" bestFit="1" customWidth="1"/>
    <col min="9" max="9" width="11.44140625" bestFit="1" customWidth="1"/>
    <col min="10" max="10" width="8.88671875" bestFit="1" customWidth="1"/>
    <col min="11" max="13" width="7.109375" bestFit="1" customWidth="1"/>
    <col min="14" max="14" width="35.33203125" style="223" customWidth="1"/>
  </cols>
  <sheetData>
    <row r="1" spans="1:14" s="212" customFormat="1" ht="32.25" customHeight="1">
      <c r="A1" s="212" t="s">
        <v>247</v>
      </c>
      <c r="N1" s="225"/>
    </row>
    <row r="2" spans="1:14" s="48" customFormat="1" ht="22.5">
      <c r="A2" s="238" t="s">
        <v>231</v>
      </c>
      <c r="B2" s="239" t="s">
        <v>230</v>
      </c>
      <c r="C2" s="239" t="s">
        <v>229</v>
      </c>
      <c r="D2" s="239" t="s">
        <v>228</v>
      </c>
      <c r="E2" s="239" t="s">
        <v>243</v>
      </c>
      <c r="F2" s="239" t="s">
        <v>226</v>
      </c>
      <c r="G2" s="239" t="s">
        <v>224</v>
      </c>
      <c r="H2" s="239" t="s">
        <v>223</v>
      </c>
      <c r="I2" s="239" t="s">
        <v>241</v>
      </c>
      <c r="J2" s="239" t="s">
        <v>242</v>
      </c>
      <c r="K2" s="239" t="s">
        <v>76</v>
      </c>
      <c r="L2" s="239" t="s">
        <v>240</v>
      </c>
      <c r="M2" s="239" t="s">
        <v>286</v>
      </c>
      <c r="N2" s="237" t="s">
        <v>287</v>
      </c>
    </row>
    <row r="3" spans="1:14" ht="20.25" customHeight="1">
      <c r="A3" s="282" t="s">
        <v>323</v>
      </c>
      <c r="B3" s="241" t="s">
        <v>217</v>
      </c>
      <c r="C3" s="241" t="s">
        <v>9</v>
      </c>
      <c r="D3" s="241" t="s">
        <v>219</v>
      </c>
      <c r="E3" s="241" t="s">
        <v>498</v>
      </c>
      <c r="F3" s="241" t="s">
        <v>353</v>
      </c>
      <c r="G3" s="241" t="s">
        <v>360</v>
      </c>
      <c r="H3" s="283">
        <v>40581</v>
      </c>
      <c r="I3" s="241" t="s">
        <v>433</v>
      </c>
      <c r="J3" s="462" t="s">
        <v>434</v>
      </c>
      <c r="K3" s="463">
        <v>105100</v>
      </c>
      <c r="L3" s="241" t="s">
        <v>359</v>
      </c>
      <c r="M3" s="242">
        <v>0</v>
      </c>
      <c r="N3" s="464"/>
    </row>
    <row r="4" spans="1:14" ht="20.25" customHeight="1">
      <c r="A4" s="282" t="s">
        <v>304</v>
      </c>
      <c r="B4" s="241" t="s">
        <v>217</v>
      </c>
      <c r="C4" s="241" t="s">
        <v>458</v>
      </c>
      <c r="D4" s="241" t="s">
        <v>219</v>
      </c>
      <c r="E4" s="241" t="s">
        <v>7</v>
      </c>
      <c r="F4" s="241" t="s">
        <v>508</v>
      </c>
      <c r="G4" s="241" t="s">
        <v>509</v>
      </c>
      <c r="H4" s="241" t="s">
        <v>431</v>
      </c>
      <c r="I4" s="241" t="s">
        <v>432</v>
      </c>
      <c r="J4" s="462" t="s">
        <v>511</v>
      </c>
      <c r="K4" s="463">
        <v>230000</v>
      </c>
      <c r="L4" s="241" t="s">
        <v>510</v>
      </c>
      <c r="M4" s="242">
        <v>5252</v>
      </c>
      <c r="N4" s="464"/>
    </row>
    <row r="5" spans="1:14" ht="20.25" customHeight="1">
      <c r="A5" s="382" t="s">
        <v>322</v>
      </c>
      <c r="B5" s="241" t="s">
        <v>217</v>
      </c>
      <c r="C5" s="241" t="s">
        <v>10</v>
      </c>
      <c r="D5" s="241" t="s">
        <v>354</v>
      </c>
      <c r="E5" s="241" t="s">
        <v>498</v>
      </c>
      <c r="F5" s="241" t="s">
        <v>386</v>
      </c>
      <c r="G5" s="241" t="s">
        <v>387</v>
      </c>
      <c r="H5" s="241" t="s">
        <v>388</v>
      </c>
      <c r="I5" s="241" t="s">
        <v>389</v>
      </c>
      <c r="J5" s="462" t="s">
        <v>435</v>
      </c>
      <c r="K5" s="463">
        <v>105210</v>
      </c>
      <c r="L5" s="241" t="s">
        <v>390</v>
      </c>
      <c r="M5" s="242">
        <v>1460</v>
      </c>
      <c r="N5" s="464"/>
    </row>
    <row r="7" spans="1:14">
      <c r="A7" s="244" t="s">
        <v>215</v>
      </c>
    </row>
    <row r="8" spans="1:14">
      <c r="A8" s="221" t="s">
        <v>232</v>
      </c>
      <c r="B8" s="221"/>
      <c r="C8" s="222"/>
    </row>
    <row r="9" spans="1:14">
      <c r="A9" s="221" t="s">
        <v>233</v>
      </c>
      <c r="B9" s="221"/>
      <c r="C9" s="222"/>
    </row>
    <row r="10" spans="1:14">
      <c r="A10" s="221" t="s">
        <v>235</v>
      </c>
      <c r="B10" s="221"/>
      <c r="C10" s="222"/>
    </row>
    <row r="11" spans="1:14">
      <c r="A11" s="221" t="s">
        <v>236</v>
      </c>
      <c r="B11" s="221"/>
      <c r="C11" s="222"/>
    </row>
    <row r="12" spans="1:14">
      <c r="A12" s="221" t="s">
        <v>237</v>
      </c>
      <c r="B12" s="221"/>
      <c r="C12" s="222"/>
    </row>
    <row r="13" spans="1:14" s="222" customFormat="1">
      <c r="A13" s="221" t="s">
        <v>248</v>
      </c>
      <c r="N13" s="226"/>
    </row>
    <row r="14" spans="1:14" s="222" customFormat="1">
      <c r="A14" s="221" t="s">
        <v>249</v>
      </c>
      <c r="N14" s="226"/>
    </row>
    <row r="15" spans="1:14">
      <c r="D15" s="236" t="s">
        <v>285</v>
      </c>
      <c r="E15" s="236"/>
      <c r="F15" s="23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4</vt:i4>
      </vt:variant>
    </vt:vector>
  </HeadingPairs>
  <TitlesOfParts>
    <vt:vector size="17" baseType="lpstr">
      <vt:lpstr>1.정수현황</vt:lpstr>
      <vt:lpstr>1-2.정수증감</vt:lpstr>
      <vt:lpstr>2.보유현황(총계)</vt:lpstr>
      <vt:lpstr>2-1.전체차량내역(총내역)</vt:lpstr>
      <vt:lpstr>3.전용차량현황</vt:lpstr>
      <vt:lpstr>4.합동청사업무용차량현황(92개기관)</vt:lpstr>
      <vt:lpstr>5.구입및처분</vt:lpstr>
      <vt:lpstr>5-1구입(신규)현황</vt:lpstr>
      <vt:lpstr>5-2.처분현황</vt:lpstr>
      <vt:lpstr>6.친환경차량</vt:lpstr>
      <vt:lpstr>6-1.2013년친환경차량구입현황</vt:lpstr>
      <vt:lpstr>7.각기관의견조사</vt:lpstr>
      <vt:lpstr>Sheet2</vt:lpstr>
      <vt:lpstr>'4.합동청사업무용차량현황(92개기관)'!Print_Area</vt:lpstr>
      <vt:lpstr>'7.각기관의견조사'!Print_Area</vt:lpstr>
      <vt:lpstr>'1.정수현황'!Print_Titles</vt:lpstr>
      <vt:lpstr>'1-2.정수증감'!Print_Titles</vt:lpstr>
    </vt:vector>
  </TitlesOfParts>
  <Company>행정능률과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2014-02-05T05:20:52Z</cp:lastPrinted>
  <dcterms:created xsi:type="dcterms:W3CDTF">2003-11-15T07:00:35Z</dcterms:created>
  <dcterms:modified xsi:type="dcterms:W3CDTF">2014-02-05T07:45:13Z</dcterms:modified>
</cp:coreProperties>
</file>